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1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nitednations-my.sharepoint.com/personal/ioannis_tsikouras_un_org/Documents/Documents/Ioannis Tsikouras/2. MISSIONS/4. CONTRACTS/5. SOW PART I &amp; II/16. EXHIBIT 1V/LATEST/"/>
    </mc:Choice>
  </mc:AlternateContent>
  <xr:revisionPtr revIDLastSave="328" documentId="13_ncr:1_{77DB15A4-BF41-482B-8B6C-808D8B6DDA10}" xr6:coauthVersionLast="47" xr6:coauthVersionMax="47" xr10:uidLastSave="{C49B4989-9CEA-4965-A6AB-55ED2E6A09AF}"/>
  <bookViews>
    <workbookView xWindow="2940" yWindow="1365" windowWidth="21600" windowHeight="12390" tabRatio="806" firstSheet="4" activeTab="4" xr2:uid="{00000000-000D-0000-FFFF-FFFF00000000}"/>
  </bookViews>
  <sheets>
    <sheet name="UNMISS" sheetId="6" state="hidden" r:id="rId1"/>
    <sheet name="FROZEN BREAD" sheetId="11" state="hidden" r:id="rId2"/>
    <sheet name="FRESH BREAD" sheetId="12" state="hidden" r:id="rId3"/>
    <sheet name="Palm Oil Bread Validation" sheetId="13" state="hidden" r:id="rId4"/>
    <sheet name="Re-inspec track sheet " sheetId="27" r:id="rId5"/>
    <sheet name="Frequency" sheetId="28" r:id="rId6"/>
  </sheets>
  <externalReferences>
    <externalReference r:id="rId7"/>
  </externalReferences>
  <definedNames>
    <definedName name="_ftn1" localSheetId="4">'Re-inspec track sheet '!$A$29</definedName>
    <definedName name="_ftnref1" localSheetId="4">'Re-inspec track sheet '!$B$20</definedName>
    <definedName name="_xlnm.Print_Titles" localSheetId="0">UNMISS!$3:$3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5" i="11" l="1"/>
  <c r="K163" i="6" l="1"/>
  <c r="D163" i="6"/>
  <c r="K162" i="6"/>
  <c r="D162" i="6"/>
  <c r="K161" i="6"/>
  <c r="D161" i="6"/>
  <c r="K160" i="6"/>
  <c r="D160" i="6"/>
  <c r="K159" i="6"/>
  <c r="D159" i="6"/>
  <c r="K158" i="6"/>
  <c r="D158" i="6"/>
  <c r="K157" i="6"/>
  <c r="K156" i="6"/>
  <c r="K155" i="6"/>
  <c r="D155" i="6"/>
  <c r="K154" i="6"/>
  <c r="D154" i="6"/>
  <c r="K153" i="6"/>
  <c r="K152" i="6"/>
  <c r="K151" i="6"/>
  <c r="D151" i="6"/>
  <c r="K150" i="6"/>
  <c r="D150" i="6"/>
  <c r="K149" i="6"/>
  <c r="K148" i="6"/>
  <c r="K147" i="6"/>
  <c r="D147" i="6"/>
  <c r="K146" i="6"/>
  <c r="D146" i="6"/>
  <c r="K145" i="6"/>
  <c r="D145" i="6"/>
  <c r="K144" i="6"/>
  <c r="D144" i="6"/>
  <c r="K143" i="6"/>
  <c r="D143" i="6"/>
  <c r="K142" i="6"/>
  <c r="D142" i="6"/>
  <c r="K141" i="6"/>
  <c r="D141" i="6"/>
  <c r="K140" i="6"/>
  <c r="D140" i="6"/>
  <c r="K139" i="6"/>
  <c r="K138" i="6"/>
  <c r="K137" i="6"/>
  <c r="K136" i="6"/>
  <c r="D136" i="6"/>
  <c r="K135" i="6"/>
  <c r="D135" i="6"/>
  <c r="K134" i="6"/>
  <c r="D134" i="6"/>
  <c r="K133" i="6"/>
  <c r="D133" i="6"/>
  <c r="K132" i="6"/>
  <c r="D132" i="6"/>
  <c r="K131" i="6"/>
  <c r="D131" i="6"/>
  <c r="K130" i="6"/>
  <c r="D130" i="6"/>
  <c r="K129" i="6"/>
  <c r="D129" i="6"/>
  <c r="K128" i="6"/>
  <c r="D128" i="6"/>
  <c r="K127" i="6"/>
  <c r="D127" i="6"/>
  <c r="K126" i="6"/>
  <c r="D126" i="6"/>
  <c r="K125" i="6"/>
  <c r="D125" i="6"/>
  <c r="K124" i="6"/>
  <c r="D124" i="6"/>
  <c r="K123" i="6"/>
  <c r="D123" i="6"/>
  <c r="K122" i="6"/>
  <c r="D122" i="6"/>
  <c r="K121" i="6"/>
  <c r="D121" i="6"/>
  <c r="K120" i="6"/>
  <c r="D120" i="6"/>
  <c r="K119" i="6"/>
  <c r="D119" i="6"/>
  <c r="K118" i="6"/>
  <c r="D118" i="6"/>
  <c r="K117" i="6"/>
  <c r="D117" i="6"/>
  <c r="K116" i="6"/>
  <c r="D116" i="6"/>
  <c r="K115" i="6"/>
  <c r="D115" i="6"/>
  <c r="K114" i="6"/>
  <c r="D114" i="6"/>
  <c r="K113" i="6"/>
  <c r="D113" i="6"/>
  <c r="K112" i="6"/>
  <c r="D112" i="6"/>
  <c r="K111" i="6"/>
  <c r="D111" i="6"/>
  <c r="K110" i="6"/>
  <c r="D110" i="6"/>
  <c r="K109" i="6"/>
  <c r="D109" i="6"/>
  <c r="K108" i="6"/>
  <c r="D108" i="6"/>
  <c r="K107" i="6"/>
  <c r="D107" i="6"/>
  <c r="K106" i="6"/>
  <c r="D106" i="6"/>
  <c r="K105" i="6"/>
  <c r="D105" i="6"/>
  <c r="K104" i="6"/>
  <c r="D104" i="6"/>
  <c r="K103" i="6"/>
  <c r="D103" i="6"/>
  <c r="K102" i="6"/>
  <c r="D102" i="6"/>
  <c r="K101" i="6"/>
  <c r="D101" i="6"/>
  <c r="K100" i="6"/>
  <c r="D100" i="6"/>
  <c r="K99" i="6"/>
  <c r="D99" i="6"/>
  <c r="K98" i="6"/>
  <c r="D98" i="6"/>
  <c r="K97" i="6"/>
  <c r="D97" i="6"/>
  <c r="K96" i="6"/>
  <c r="D96" i="6"/>
  <c r="K95" i="6"/>
  <c r="D95" i="6"/>
  <c r="K94" i="6"/>
  <c r="K93" i="6"/>
  <c r="K92" i="6"/>
  <c r="K91" i="6"/>
  <c r="K90" i="6"/>
  <c r="D90" i="6"/>
  <c r="K89" i="6"/>
  <c r="D89" i="6"/>
  <c r="K88" i="6"/>
  <c r="D88" i="6"/>
  <c r="K87" i="6"/>
  <c r="D87" i="6"/>
  <c r="K86" i="6"/>
  <c r="K85" i="6"/>
  <c r="K84" i="6"/>
  <c r="D84" i="6"/>
  <c r="K83" i="6"/>
  <c r="D83" i="6"/>
  <c r="K82" i="6"/>
  <c r="D82" i="6"/>
  <c r="K81" i="6"/>
  <c r="D81" i="6"/>
  <c r="K80" i="6"/>
  <c r="K79" i="6"/>
  <c r="K78" i="6"/>
  <c r="K77" i="6"/>
  <c r="D77" i="6"/>
  <c r="K76" i="6"/>
  <c r="D76" i="6"/>
  <c r="K75" i="6"/>
  <c r="D75" i="6"/>
  <c r="K74" i="6"/>
  <c r="D74" i="6"/>
  <c r="K73" i="6"/>
  <c r="D73" i="6"/>
  <c r="K72" i="6"/>
  <c r="D72" i="6"/>
  <c r="K71" i="6"/>
  <c r="D71" i="6"/>
  <c r="K70" i="6"/>
  <c r="D70" i="6"/>
  <c r="K69" i="6"/>
  <c r="D69" i="6"/>
  <c r="K68" i="6"/>
  <c r="D68" i="6"/>
  <c r="K67" i="6"/>
  <c r="K66" i="6"/>
  <c r="D66" i="6"/>
  <c r="K65" i="6"/>
  <c r="D65" i="6"/>
  <c r="K64" i="6"/>
  <c r="D64" i="6"/>
  <c r="K63" i="6"/>
  <c r="D63" i="6"/>
  <c r="K62" i="6"/>
  <c r="K61" i="6"/>
  <c r="D61" i="6"/>
  <c r="K60" i="6"/>
  <c r="D60" i="6"/>
  <c r="K59" i="6"/>
  <c r="D59" i="6"/>
  <c r="K58" i="6"/>
  <c r="D58" i="6"/>
  <c r="K57" i="6"/>
  <c r="D57" i="6"/>
  <c r="K56" i="6"/>
  <c r="D56" i="6"/>
  <c r="K55" i="6"/>
  <c r="D55" i="6"/>
  <c r="K54" i="6"/>
  <c r="D54" i="6"/>
  <c r="K53" i="6"/>
  <c r="K52" i="6"/>
  <c r="K51" i="6"/>
  <c r="K50" i="6"/>
  <c r="K49" i="6"/>
  <c r="K48" i="6"/>
  <c r="K47" i="6"/>
  <c r="D47" i="6"/>
  <c r="K46" i="6"/>
  <c r="D46" i="6"/>
  <c r="K45" i="6"/>
  <c r="D45" i="6"/>
  <c r="K44" i="6"/>
  <c r="D44" i="6"/>
  <c r="K43" i="6"/>
  <c r="D43" i="6"/>
  <c r="K42" i="6"/>
  <c r="D42" i="6"/>
  <c r="K41" i="6"/>
  <c r="D41" i="6"/>
  <c r="K40" i="6"/>
  <c r="D40" i="6"/>
  <c r="K39" i="6"/>
  <c r="D39" i="6"/>
  <c r="K38" i="6"/>
  <c r="D38" i="6"/>
  <c r="K37" i="6"/>
  <c r="D37" i="6"/>
  <c r="K36" i="6"/>
  <c r="D36" i="6"/>
  <c r="K35" i="6"/>
  <c r="D35" i="6"/>
  <c r="K34" i="6"/>
  <c r="D34" i="6"/>
  <c r="K33" i="6"/>
  <c r="D33" i="6"/>
  <c r="K32" i="6"/>
  <c r="D32" i="6"/>
  <c r="K31" i="6"/>
  <c r="D31" i="6"/>
  <c r="K30" i="6"/>
  <c r="D30" i="6"/>
  <c r="K29" i="6"/>
  <c r="D29" i="6"/>
  <c r="K28" i="6"/>
  <c r="D28" i="6"/>
  <c r="K27" i="6"/>
  <c r="D27" i="6"/>
  <c r="K26" i="6"/>
  <c r="D26" i="6"/>
  <c r="K25" i="6"/>
  <c r="D25" i="6"/>
  <c r="K24" i="6"/>
  <c r="D24" i="6"/>
  <c r="K23" i="6"/>
  <c r="D23" i="6"/>
  <c r="K22" i="6"/>
  <c r="D22" i="6"/>
  <c r="K21" i="6"/>
  <c r="D21" i="6"/>
  <c r="K20" i="6"/>
  <c r="D20" i="6"/>
  <c r="K19" i="6"/>
  <c r="D19" i="6"/>
  <c r="K18" i="6"/>
  <c r="D18" i="6"/>
  <c r="K17" i="6"/>
  <c r="D17" i="6"/>
  <c r="K16" i="6"/>
  <c r="D16" i="6"/>
  <c r="K15" i="6"/>
  <c r="D15" i="6"/>
  <c r="K14" i="6"/>
  <c r="D14" i="6"/>
  <c r="K13" i="6"/>
  <c r="D13" i="6"/>
  <c r="K12" i="6"/>
  <c r="D12" i="6"/>
  <c r="K11" i="6"/>
  <c r="D11" i="6"/>
  <c r="K10" i="6"/>
  <c r="D10" i="6"/>
  <c r="K9" i="6"/>
  <c r="D9" i="6"/>
  <c r="K8" i="6"/>
  <c r="D8" i="6"/>
  <c r="K7" i="6"/>
  <c r="D7" i="6"/>
  <c r="K6" i="6"/>
  <c r="D6" i="6"/>
  <c r="K5" i="6"/>
  <c r="D5" i="6"/>
</calcChain>
</file>

<file path=xl/sharedStrings.xml><?xml version="1.0" encoding="utf-8"?>
<sst xmlns="http://schemas.openxmlformats.org/spreadsheetml/2006/main" count="1873" uniqueCount="456">
  <si>
    <t>Colour code:</t>
  </si>
  <si>
    <t>1 month delay</t>
  </si>
  <si>
    <t>Due date is today</t>
  </si>
  <si>
    <t>Date exceeded (1 last month)</t>
  </si>
  <si>
    <t>Supplier's name</t>
  </si>
  <si>
    <t>Supplier's risk level</t>
  </si>
  <si>
    <r>
      <t xml:space="preserve">Product code </t>
    </r>
    <r>
      <rPr>
        <i/>
        <sz val="11"/>
        <color theme="1"/>
        <rFont val="Calibri"/>
        <family val="2"/>
        <scheme val="minor"/>
      </rPr>
      <t>(client)</t>
    </r>
  </si>
  <si>
    <t>Product description</t>
  </si>
  <si>
    <t>Product risk level</t>
  </si>
  <si>
    <t>Parameters tested 
PPM</t>
  </si>
  <si>
    <r>
      <t xml:space="preserve">Frequency </t>
    </r>
    <r>
      <rPr>
        <i/>
        <sz val="11"/>
        <color theme="1"/>
        <rFont val="Calibri"/>
        <family val="2"/>
        <scheme val="minor"/>
      </rPr>
      <t>(in months)</t>
    </r>
  </si>
  <si>
    <t xml:space="preserve">Results </t>
  </si>
  <si>
    <t>Certificate No.</t>
  </si>
  <si>
    <t>Date tested</t>
  </si>
  <si>
    <t>Next due date</t>
  </si>
  <si>
    <t xml:space="preserve">Date  COA sent </t>
  </si>
  <si>
    <t>QMP Kenya</t>
  </si>
  <si>
    <t>Level 3</t>
  </si>
  <si>
    <t>high</t>
  </si>
  <si>
    <t>vet drugs, pestcides, heavy metals, dioxines</t>
  </si>
  <si>
    <t>acceptable limits</t>
  </si>
  <si>
    <t>17-LA42769-72, 17LA05494</t>
  </si>
  <si>
    <t>17LA05493, 17LA05496 &amp; 17-LA42764-67</t>
  </si>
  <si>
    <t>17LA05492, 17-LA42759-62</t>
  </si>
  <si>
    <t>17-LA57664, 17-LA57665, 17-LA57666, 17-LA57667</t>
  </si>
  <si>
    <t>18-LA00973, 18-LA00974, 18-LA00975, 18-LA00976</t>
  </si>
  <si>
    <t>GLACIER DAIRYLAND</t>
  </si>
  <si>
    <t>MA18-00408.001</t>
  </si>
  <si>
    <t>T&amp;C</t>
  </si>
  <si>
    <t>Level 4</t>
  </si>
  <si>
    <t>low</t>
  </si>
  <si>
    <t>Pesticide</t>
  </si>
  <si>
    <t>18/01/238</t>
  </si>
  <si>
    <t>18/01/236</t>
  </si>
  <si>
    <t>Pesticide MRL</t>
  </si>
  <si>
    <t>18/01/237</t>
  </si>
  <si>
    <t>18/01/235</t>
  </si>
  <si>
    <t>18/01/234</t>
  </si>
  <si>
    <t>INYANGE</t>
  </si>
  <si>
    <t>vet drugs, pestcides, heavy metals</t>
  </si>
  <si>
    <t>MA18-00572.001</t>
  </si>
  <si>
    <t>YASH</t>
  </si>
  <si>
    <t xml:space="preserve">vet drugs, dioxins, pestcides, </t>
  </si>
  <si>
    <t>AR-18-FJ-005146-01</t>
  </si>
  <si>
    <t>18-LA02764, 18-LA02765, 18-LA02766, 18-LA02767</t>
  </si>
  <si>
    <t>18-LA02769, 18-LA02770, 18-LA02771, 18-LA02772</t>
  </si>
  <si>
    <t>18-LA002759, 18-LA02760, 18-LA02761, 18-LA02762</t>
  </si>
  <si>
    <t>18-LA02757, 18-LA02756, 18-LA02755, 18-LA02754</t>
  </si>
  <si>
    <t>18-LA02774, 18-LA02775, 18-LA02776, 18-LA02777</t>
  </si>
  <si>
    <t>MA 18-01896.001</t>
  </si>
  <si>
    <t>Pesticide MRL Heavy metal</t>
  </si>
  <si>
    <t>18/03/181</t>
  </si>
  <si>
    <t>18/03/178</t>
  </si>
  <si>
    <t>18/03/179</t>
  </si>
  <si>
    <t>18/03/182</t>
  </si>
  <si>
    <t>18/03/180</t>
  </si>
  <si>
    <t>MA18-02497.001</t>
  </si>
  <si>
    <t>AR-18-FJ-013520-02</t>
  </si>
  <si>
    <t>18/07/118</t>
  </si>
  <si>
    <t>18/07/117</t>
  </si>
  <si>
    <t>18/07/119</t>
  </si>
  <si>
    <t>18/07/115</t>
  </si>
  <si>
    <t>18/07/116</t>
  </si>
  <si>
    <t>Item not supplied in UNMISS</t>
  </si>
  <si>
    <t>18/10/144</t>
  </si>
  <si>
    <t>18/10/145</t>
  </si>
  <si>
    <t>18/10/146</t>
  </si>
  <si>
    <t>18/10/147</t>
  </si>
  <si>
    <t>18/10/143</t>
  </si>
  <si>
    <r>
      <t xml:space="preserve">18-LA27940, 18-LA27941, 18-LA27942, 18-LA27943, </t>
    </r>
    <r>
      <rPr>
        <b/>
        <sz val="11"/>
        <color theme="1"/>
        <rFont val="Calibri"/>
        <family val="2"/>
        <scheme val="minor"/>
      </rPr>
      <t>18-LA27944</t>
    </r>
  </si>
  <si>
    <r>
      <t>18-LA27935, 18-LA27936, 18-LA27937, 18-LA27938,</t>
    </r>
    <r>
      <rPr>
        <b/>
        <sz val="11"/>
        <color theme="1"/>
        <rFont val="Calibri"/>
        <family val="2"/>
        <scheme val="minor"/>
      </rPr>
      <t xml:space="preserve"> 18-LA27939</t>
    </r>
  </si>
  <si>
    <r>
      <t xml:space="preserve">18-LA27950, 18-LA27951, 18-LA27952, 18-LA27953, </t>
    </r>
    <r>
      <rPr>
        <b/>
        <sz val="11"/>
        <color theme="1"/>
        <rFont val="Calibri"/>
        <family val="2"/>
        <scheme val="minor"/>
      </rPr>
      <t>18-LA27954</t>
    </r>
  </si>
  <si>
    <r>
      <t xml:space="preserve">18-LA27930, 18-LA27931, 18-LA27932,18-LA27933, </t>
    </r>
    <r>
      <rPr>
        <b/>
        <sz val="11"/>
        <color theme="1"/>
        <rFont val="Calibri"/>
        <family val="2"/>
        <scheme val="minor"/>
      </rPr>
      <t>18-LA27934</t>
    </r>
  </si>
  <si>
    <r>
      <t xml:space="preserve">18-LA27945, 18-LA27946, 18-LA27947, 18-LA27948, </t>
    </r>
    <r>
      <rPr>
        <b/>
        <sz val="11"/>
        <color theme="1"/>
        <rFont val="Calibri"/>
        <family val="2"/>
        <scheme val="minor"/>
      </rPr>
      <t>18-LA27949</t>
    </r>
  </si>
  <si>
    <t>MA18-05450.001</t>
  </si>
  <si>
    <t>AR-18-FJ-021123-01</t>
  </si>
  <si>
    <t>ASMARA F5</t>
  </si>
  <si>
    <t>Exhibit H</t>
  </si>
  <si>
    <t>DRINKING BOTTED WATER</t>
  </si>
  <si>
    <t>Potability ( icrobiological / Phicicochemical, heavy metal)</t>
  </si>
  <si>
    <t>Low pH 5.4</t>
  </si>
  <si>
    <t>19-01456.1 19-01-456.2</t>
  </si>
  <si>
    <t>DRINKING BOTTLED WATER</t>
  </si>
  <si>
    <t>Microbiology</t>
  </si>
  <si>
    <t>19/07/006.1</t>
  </si>
  <si>
    <t>Partial Water Potability ( Chemistry)</t>
  </si>
  <si>
    <t>19/07/006.2</t>
  </si>
  <si>
    <t>acceptable limits. pH at 6.2</t>
  </si>
  <si>
    <t>20/02/146.1 , 20/02/146.2</t>
  </si>
  <si>
    <t>ES-KO BAKERY BENTIU</t>
  </si>
  <si>
    <t>WATER</t>
  </si>
  <si>
    <t>Water Potability</t>
  </si>
  <si>
    <t>19/06/159.2
19/06/159.1</t>
  </si>
  <si>
    <t>Microbiology  + Chemistry</t>
  </si>
  <si>
    <t>19/11/120.1  19/11/120.2</t>
  </si>
  <si>
    <t xml:space="preserve">Microbiology  </t>
  </si>
  <si>
    <t>19/11/123.1</t>
  </si>
  <si>
    <t>Fat, protein, carbs, energy</t>
  </si>
  <si>
    <t>50% fathigher than UN specs</t>
  </si>
  <si>
    <t>19/11/123.2</t>
  </si>
  <si>
    <t>19/11/124.1</t>
  </si>
  <si>
    <t>125% fat higher than UN specs</t>
  </si>
  <si>
    <t>19/11/124.2</t>
  </si>
  <si>
    <t>ES-KO BAKERY JUBA</t>
  </si>
  <si>
    <t>Food safety parameters</t>
  </si>
  <si>
    <t>19/02/038</t>
  </si>
  <si>
    <t>19/02/039</t>
  </si>
  <si>
    <t>19/06/167</t>
  </si>
  <si>
    <t>19/06/168</t>
  </si>
  <si>
    <t>19/06/164.1 19/06/164.2</t>
  </si>
  <si>
    <t>19/11/125.1</t>
  </si>
  <si>
    <t>19/11/125.2</t>
  </si>
  <si>
    <t>19/11/126.1</t>
  </si>
  <si>
    <t>190% fat highUN specs</t>
  </si>
  <si>
    <t>19/11/126.2</t>
  </si>
  <si>
    <t>19/11/121.1  19/11/121.2</t>
  </si>
  <si>
    <t>ES-KO BAKERY MALAKAL</t>
  </si>
  <si>
    <t>19/02/092</t>
  </si>
  <si>
    <t>19/02/093</t>
  </si>
  <si>
    <t>19/08/084</t>
  </si>
  <si>
    <t>19/08/085</t>
  </si>
  <si>
    <t>19/12/282.1</t>
  </si>
  <si>
    <t>Fat, protein, carbs, energy, ash, fiber, moisture</t>
  </si>
  <si>
    <t>19/12/282.2</t>
  </si>
  <si>
    <t>19/12/281.1</t>
  </si>
  <si>
    <t>19/12/281.2</t>
  </si>
  <si>
    <t>Failed</t>
  </si>
  <si>
    <t>19/08/201.1</t>
  </si>
  <si>
    <t>Chemistry</t>
  </si>
  <si>
    <t>19/08/201.2</t>
  </si>
  <si>
    <t>19/10/044</t>
  </si>
  <si>
    <t>ES-KO BAKERY WAU</t>
  </si>
  <si>
    <t>Shelf life Verification</t>
  </si>
  <si>
    <t>19/01/124</t>
  </si>
  <si>
    <t>19/06/165</t>
  </si>
  <si>
    <t>16/06/166</t>
  </si>
  <si>
    <t>AWAITING RESULTS FROM CHEMIPHAR</t>
  </si>
  <si>
    <t>19/06/162.1 19/06/162.2</t>
  </si>
  <si>
    <t>19/12/280.1</t>
  </si>
  <si>
    <t>19/12/280.2</t>
  </si>
  <si>
    <t>19/12/279.1</t>
  </si>
  <si>
    <t>19/12/279.2</t>
  </si>
  <si>
    <t>ES-KO WH BENTIU</t>
  </si>
  <si>
    <t>19/06/160.2
19/06/160.1</t>
  </si>
  <si>
    <t>ES-KO WH JUBA</t>
  </si>
  <si>
    <t>19/06/163.1 19/06/163.2</t>
  </si>
  <si>
    <t>ES-KO WH MALAKAL</t>
  </si>
  <si>
    <t>19/08/201.2
19/08/202.2
19/08/203.2
19/10/044
19/10/045
19/10/046</t>
  </si>
  <si>
    <t xml:space="preserve">ES-KO WH WAU </t>
  </si>
  <si>
    <t>19/06/161.1 19/06/161.2</t>
  </si>
  <si>
    <t>MA19-00187.001</t>
  </si>
  <si>
    <t>MA19-02045.001</t>
  </si>
  <si>
    <t>MA19-05263.001</t>
  </si>
  <si>
    <t>MA19-00088.001</t>
  </si>
  <si>
    <t>MA19-02404.001</t>
  </si>
  <si>
    <t>M/LAB/19/23123384</t>
  </si>
  <si>
    <t>19-LA08943, 19-LA08942,19-LA08941,  19-LA08940. RA1919189</t>
  </si>
  <si>
    <t>19-LA08961, RA1919186, 19-LA08960, 19-LA08959, 19-LA08958</t>
  </si>
  <si>
    <t>19-LA08967, RA1919187, 19-LA08966, 19-LA08965, 19-LA08964</t>
  </si>
  <si>
    <t>19-LA08954, RA1919185, 19-LA08954, 19-LA08953, 19-LA08952</t>
  </si>
  <si>
    <t>19-LA08949, RA1919188, 19-LA08948, 19-LA08947, 19-LA08946,</t>
  </si>
  <si>
    <t>19-LA21349            19-LA21353              19-LA21351</t>
  </si>
  <si>
    <t>19-LA21344                              19-LA21346                            19-LA21348</t>
  </si>
  <si>
    <t>19-LA21339              19-LA21341                     19-LA21343</t>
  </si>
  <si>
    <t>19-LA21331                      19-LA21333                   19-LA21329                    19-LA21332                         19-LA21330</t>
  </si>
  <si>
    <t>19-LA21334                            19-LA21336                    19-LA21338</t>
  </si>
  <si>
    <t>19-LA44830                              19-LA44831                             19-LA44832</t>
  </si>
  <si>
    <t>19-LA44834                              19-LA44836                             19-LA44835</t>
  </si>
  <si>
    <t>19-LA44822                              19-LA44823                             19-LA44824</t>
  </si>
  <si>
    <t>19-LA44818                              19-LA44819                             19-LA44820</t>
  </si>
  <si>
    <t>19-LA44826                              19-LA44827                             19-LA44828</t>
  </si>
  <si>
    <t>18/05/064</t>
  </si>
  <si>
    <t>18/05/063</t>
  </si>
  <si>
    <t>18/05/062</t>
  </si>
  <si>
    <t>18/05/061</t>
  </si>
  <si>
    <t>18/05/060</t>
  </si>
  <si>
    <t>AR-19-FJ015532-01</t>
  </si>
  <si>
    <t>AR-19-FJ-024195-01</t>
  </si>
  <si>
    <t>2001175.037, RA2011295</t>
  </si>
  <si>
    <t>2001175.038 RA2011296 13400/E0111</t>
  </si>
  <si>
    <t>2001175.039 RA2011298 13398/E0111</t>
  </si>
  <si>
    <t>2001175.041 RA2011300 13396/E0111</t>
  </si>
  <si>
    <t>2001175.040 RA2011299 13399/E0111</t>
  </si>
  <si>
    <t>heavy metals</t>
  </si>
  <si>
    <t>20/03/048</t>
  </si>
  <si>
    <t>20/03/047</t>
  </si>
  <si>
    <t>20/03/046</t>
  </si>
  <si>
    <t>20/03/045</t>
  </si>
  <si>
    <t>vet drugs, pestcides, dioxines</t>
  </si>
  <si>
    <t>19/12001</t>
  </si>
  <si>
    <t>19/12/002</t>
  </si>
  <si>
    <t>19/12/003</t>
  </si>
  <si>
    <t>19/12/004</t>
  </si>
  <si>
    <t>19/12/005</t>
  </si>
  <si>
    <t>Water Potability (no Pseudomonas)</t>
  </si>
  <si>
    <t>20/03/187.1 20/03/187.2</t>
  </si>
  <si>
    <t>20/03/185.1 20/03/185.2</t>
  </si>
  <si>
    <t>ES-KO WAREHOUSE MALAKAL</t>
  </si>
  <si>
    <t>20/03/186.1 20/03/186.2</t>
  </si>
  <si>
    <t>20/05/150</t>
  </si>
  <si>
    <t>20/05/159</t>
  </si>
  <si>
    <t>20/05/152</t>
  </si>
  <si>
    <t>20/05/151</t>
  </si>
  <si>
    <t>M/LAB/20/26061652</t>
  </si>
  <si>
    <t>AHAAR</t>
  </si>
  <si>
    <t>Aflatoxin</t>
  </si>
  <si>
    <t>MA20-04126.001</t>
  </si>
  <si>
    <t>VERMAR/AGUIGARIO</t>
  </si>
  <si>
    <t>MA20-04126.002</t>
  </si>
  <si>
    <t>MA20-04126.003</t>
  </si>
  <si>
    <t>ES-KO WAU WH</t>
  </si>
  <si>
    <t>Bacterial conta</t>
  </si>
  <si>
    <t>MA20-04124.004</t>
  </si>
  <si>
    <t xml:space="preserve">ES-KO BAKERY WAU </t>
  </si>
  <si>
    <t>MA20-04124.003</t>
  </si>
  <si>
    <t xml:space="preserve">Food Hygiene /food safety parameters </t>
  </si>
  <si>
    <t>MA20-04125.003</t>
  </si>
  <si>
    <t>MA20-04125.004</t>
  </si>
  <si>
    <t>ES-KO JUBA WH</t>
  </si>
  <si>
    <t>MA20-04124.002</t>
  </si>
  <si>
    <t xml:space="preserve">ES-KO BAKERY JUBA </t>
  </si>
  <si>
    <t>MA20-04124.001</t>
  </si>
  <si>
    <t>MA20-04125.001</t>
  </si>
  <si>
    <t>MA20-04125.002</t>
  </si>
  <si>
    <t>MA20-04124.007</t>
  </si>
  <si>
    <t>ES-KO BENTIU</t>
  </si>
  <si>
    <t>MA20-04124.008</t>
  </si>
  <si>
    <t>MA20-04125.008</t>
  </si>
  <si>
    <t>MA20-04125.007</t>
  </si>
  <si>
    <r>
      <t xml:space="preserve">Product code </t>
    </r>
    <r>
      <rPr>
        <i/>
        <sz val="9"/>
        <color theme="1"/>
        <rFont val="Calibri"/>
        <family val="2"/>
        <scheme val="minor"/>
      </rPr>
      <t>(client)</t>
    </r>
  </si>
  <si>
    <t>Batch/Expiry</t>
  </si>
  <si>
    <r>
      <t xml:space="preserve">Frequency </t>
    </r>
    <r>
      <rPr>
        <i/>
        <sz val="9"/>
        <color theme="1"/>
        <rFont val="Calibri"/>
        <family val="2"/>
        <scheme val="minor"/>
      </rPr>
      <t>(in months)</t>
    </r>
  </si>
  <si>
    <t>Report Date</t>
  </si>
  <si>
    <t>BREAD FRUIT FROZEN SLICED</t>
  </si>
  <si>
    <t>Microbiology  - Total Aerobic Plate Count, Total Coliforms.                                                                                                 Food safety parameters -Yeasts and Moulds, Bacillus Cereus, S. aureus,</t>
  </si>
  <si>
    <t>PASS</t>
  </si>
  <si>
    <t>LR/F/55/08/2021</t>
  </si>
  <si>
    <t>Normal</t>
  </si>
  <si>
    <t xml:space="preserve">LR/F/C/28/08/2021 </t>
  </si>
  <si>
    <t>BREAD PITA FROZEN</t>
  </si>
  <si>
    <t xml:space="preserve">Microbiology  - Total Aerobic Plate Count, Total Coliforms.                                                                                                 Food safety parameters -Yeasts and Moulds, Bacillus Cereus, S. aureus, </t>
  </si>
  <si>
    <t xml:space="preserve">LR/F/C/29/08/2021 </t>
  </si>
  <si>
    <t>BREAD ROLLS FROZEN</t>
  </si>
  <si>
    <t>Microbiology  - Total Aerobic Plate Count, Total Coliforms.                                                                                                 Food safety parameters -Yeasts and Moulds, Bacillus Cereus, S. aureus</t>
  </si>
  <si>
    <t>LR/F/56/08/2021</t>
  </si>
  <si>
    <t>BREAD FRENCH STICK FROZEN</t>
  </si>
  <si>
    <t>BREAD BUNS HOT DOG FROZEN</t>
  </si>
  <si>
    <t xml:space="preserve"> LR/F/57/08/2021</t>
  </si>
  <si>
    <t>BREAD WHITE FROZEN SLICED</t>
  </si>
  <si>
    <t>BREAD BROWN FROZEN SLICED</t>
  </si>
  <si>
    <t xml:space="preserve"> LR/F/58/08/2021</t>
  </si>
  <si>
    <t>BREAD BUNS HAMBURGER FROZEN</t>
  </si>
  <si>
    <t>Prod: 31/05/2022                  Expiry: 30/07/2022              Batch No. EBB210944712</t>
  </si>
  <si>
    <t xml:space="preserve">Total Viable Count,                                                                                            Yeasts and Moulds, </t>
  </si>
  <si>
    <t xml:space="preserve">LR/F/47/06/2022  </t>
  </si>
  <si>
    <t>Prod: 31/05/2022                  Expiry: 30/07/2022              Batch No. EBB212544712</t>
  </si>
  <si>
    <t xml:space="preserve"> LR/F/77/06/2022 </t>
  </si>
  <si>
    <t>Prod: 27/05/2022                  Expiry: 26/07/2022              Batch No. EBJ211344708</t>
  </si>
  <si>
    <t xml:space="preserve">LR/F/78/06/2022  </t>
  </si>
  <si>
    <t>Prod: 27/05/2022                  Expiry: 26/07/2022              Batch No. EBJ210944708</t>
  </si>
  <si>
    <t xml:space="preserve">LR/F/79/06/2022  </t>
  </si>
  <si>
    <t>Prod: 30/05/2022                  Expiry: 29/07/2022              Batch No. EBB210544711</t>
  </si>
  <si>
    <t xml:space="preserve">LR/F/80/06/2022  </t>
  </si>
  <si>
    <t>Prod: 30/05/2022                  Expiry: 29/07/2022              Batch No. EBB210744711</t>
  </si>
  <si>
    <t xml:space="preserve">LR/F/48/06/2022  </t>
  </si>
  <si>
    <t>Prod: 31/05/2022                  Expiry: 30/07/2022              Batch No. EBW211344712</t>
  </si>
  <si>
    <t xml:space="preserve">LR/F/81/06/2022  </t>
  </si>
  <si>
    <t>Prod: 31/05/2022                  Expiry: 30/07/2022              Batch No. EBW210744712</t>
  </si>
  <si>
    <t xml:space="preserve">LR/F/82/06/2022  </t>
  </si>
  <si>
    <t>Prod: 22/11/2022                  Expiry: 21/01/2023              Batch No. EBB211144887</t>
  </si>
  <si>
    <t>LR/F/01/12/2022</t>
  </si>
  <si>
    <t>Prod: 22/11/2022                  Expiry: 21/01/2023              Batch No. EBB211344887</t>
  </si>
  <si>
    <t>LR/F/02/12/2022</t>
  </si>
  <si>
    <t>Prod: 25/11/2022                  Expiry: 24/01/2023              Batch No. EBJ211744890</t>
  </si>
  <si>
    <t xml:space="preserve">LR/F/03/12/2022 </t>
  </si>
  <si>
    <t>Prod: 25/11/2022                  Expiry: 24/01/2023              Batch No. EBJ210744890</t>
  </si>
  <si>
    <t>LR/F/04/12/2022</t>
  </si>
  <si>
    <t>Prod: 23/11/2022                  Expiry: 22/01/2023              Batch No. EBM210544888</t>
  </si>
  <si>
    <t>LR/F/05/12/2022</t>
  </si>
  <si>
    <t>Prod: 23/11/2022                  Expiry: 22/01/2023              Batch No. EBM212544888</t>
  </si>
  <si>
    <t xml:space="preserve">LR/F/06/12/2022 </t>
  </si>
  <si>
    <t>Prod: 21/11/2022                  Expiry: 20/01/2023              Batch No. EBW210544886</t>
  </si>
  <si>
    <t>LR/F/07/12/2022</t>
  </si>
  <si>
    <t>Prod: 21/11/2022                  Expiry: 20/01/2023              Batch No. EBW212544886</t>
  </si>
  <si>
    <t xml:space="preserve">LR/F/08/12/2022 </t>
  </si>
  <si>
    <t>Prod Date</t>
  </si>
  <si>
    <t>Expiry Date</t>
  </si>
  <si>
    <t xml:space="preserve">Batch No. </t>
  </si>
  <si>
    <t>BREAD PITA FRESH</t>
  </si>
  <si>
    <t>EBB211444548</t>
  </si>
  <si>
    <t xml:space="preserve">Microbiology  - Total Aerobic Plate Count,                                                                                             Food safety parameters -Yeasts and Moulds, </t>
  </si>
  <si>
    <t xml:space="preserve">LR/F/11/01/2022 </t>
  </si>
  <si>
    <t>BREAD BUNS HAMBURGER FRESH</t>
  </si>
  <si>
    <t>EBB210644548</t>
  </si>
  <si>
    <t>LR/F/69/12/2021</t>
  </si>
  <si>
    <t>BREAD BUNS HOT DOG FRESH</t>
  </si>
  <si>
    <t>LR/F/71/11/2021</t>
  </si>
  <si>
    <t>BREAD BROWN FRESH SLICED</t>
  </si>
  <si>
    <t>LR/F/70/11/2021</t>
  </si>
  <si>
    <t>BREAD ROLLS FRESH</t>
  </si>
  <si>
    <t>LR/F/74/11/2021</t>
  </si>
  <si>
    <t>BREAD FRENCH STICK FRESH</t>
  </si>
  <si>
    <t xml:space="preserve"> LR/F/72/11/2021</t>
  </si>
  <si>
    <t>BREAD FRUIT FRESH SLICED</t>
  </si>
  <si>
    <t>LR/F/73/11/2021</t>
  </si>
  <si>
    <t>BREAD WHITE FRESH SLICED</t>
  </si>
  <si>
    <t>Aflatoxins (Sum of B1, B2, G1 and G2)
Ochratoxin A, Deoxynivalenol, Zearalenone</t>
  </si>
  <si>
    <t xml:space="preserve">LR/F/C/89/11/2021 </t>
  </si>
  <si>
    <t xml:space="preserve">LR/F/C/92/11/2021 </t>
  </si>
  <si>
    <t xml:space="preserve">LR/F/C/93/11/2021 </t>
  </si>
  <si>
    <t xml:space="preserve">LR/F/C/91/11/2021 </t>
  </si>
  <si>
    <t xml:space="preserve">LR/F/C/01/01/2022 </t>
  </si>
  <si>
    <t xml:space="preserve">LR/F/C/01/12/2021 </t>
  </si>
  <si>
    <t xml:space="preserve">Heavy Metals Contaminants _ Lead (Pb) mg/kg, Cadmium (Cd) mg/kg </t>
  </si>
  <si>
    <t>LR/F/C/23/11/2021</t>
  </si>
  <si>
    <t>Pesticides Residue Screening</t>
  </si>
  <si>
    <t xml:space="preserve">LR/C/F/24/11/2021 </t>
  </si>
  <si>
    <t>EBB211244712</t>
  </si>
  <si>
    <t xml:space="preserve">LR/F/83/06/2022 </t>
  </si>
  <si>
    <t>EBB210444712</t>
  </si>
  <si>
    <t>6</t>
  </si>
  <si>
    <t xml:space="preserve">LR/F/84/06/2022  </t>
  </si>
  <si>
    <t>EBJ212444714</t>
  </si>
  <si>
    <t xml:space="preserve"> LR/F/85/06/2022  </t>
  </si>
  <si>
    <t>JUBA211044714</t>
  </si>
  <si>
    <t>LR/F/49/06/2022</t>
  </si>
  <si>
    <t>EBM211444711</t>
  </si>
  <si>
    <t xml:space="preserve"> LR/F/50/06/2022  </t>
  </si>
  <si>
    <t>EBB211644711</t>
  </si>
  <si>
    <t xml:space="preserve"> LR/F/86/06/2022</t>
  </si>
  <si>
    <t>EBW210644712</t>
  </si>
  <si>
    <t xml:space="preserve">LR/F/87/06/2022  </t>
  </si>
  <si>
    <t>EBW210444712</t>
  </si>
  <si>
    <t xml:space="preserve">LR/F/88/06/2022  </t>
  </si>
  <si>
    <t xml:space="preserve">BREAD TORTILLAS CORN  </t>
  </si>
  <si>
    <t>TORTILLA BATCH 01</t>
  </si>
  <si>
    <t xml:space="preserve"> QUALITY PARAMETERS: Proteins, carbohydrates, fat, Energy (kcal)
Acid insoluble ash (dry basis), crude fiber (dry basis), moisture, ash</t>
  </si>
  <si>
    <t>Within STD</t>
  </si>
  <si>
    <t xml:space="preserve">LR/F/C/59/11/2021 </t>
  </si>
  <si>
    <t xml:space="preserve">Multiresidual test for pesticides (only on bread white sliced),                                                                                                                                                                          Lead cadmium (only on bread white sliced)                                                                                                  </t>
  </si>
  <si>
    <t xml:space="preserve">LR/F/C/28/11/2021  LR/C/F/27/11/2021 </t>
  </si>
  <si>
    <t xml:space="preserve">LR/F/C/69/11/2021 </t>
  </si>
  <si>
    <t xml:space="preserve">LR/F/C/61/11/2021 </t>
  </si>
  <si>
    <t xml:space="preserve">LR/F/C/60/11/2021 </t>
  </si>
  <si>
    <t xml:space="preserve">LR/F/C/63/11/2021 </t>
  </si>
  <si>
    <t xml:space="preserve">LR/F/C/64/11/2021 </t>
  </si>
  <si>
    <t xml:space="preserve">LR/F/C/65/11/2021 </t>
  </si>
  <si>
    <t xml:space="preserve">LR/F/C/66/11/2021 </t>
  </si>
  <si>
    <t xml:space="preserve">LR/F/C/20/08/2021 </t>
  </si>
  <si>
    <t xml:space="preserve">LR/F/C/21/08/2021 </t>
  </si>
  <si>
    <t xml:space="preserve">LR/F/C/22/08/2021 </t>
  </si>
  <si>
    <t xml:space="preserve">LR/F/C/23/08/2021 </t>
  </si>
  <si>
    <t xml:space="preserve">LR/F/C/24/08/2021 </t>
  </si>
  <si>
    <t xml:space="preserve">LR/F/C/25/08/2021 </t>
  </si>
  <si>
    <t xml:space="preserve">LR/F/C/26/08/2021 </t>
  </si>
  <si>
    <t xml:space="preserve">LR/F/C/27/08/2021 </t>
  </si>
  <si>
    <t xml:space="preserve">Nutritional Information_Protein % , Carbohydrates % , Total fats % , Energy Kcal/100g , Sodium chloride% </t>
  </si>
  <si>
    <t xml:space="preserve">LR/F/C/30/08/2021 </t>
  </si>
  <si>
    <t xml:space="preserve">LR/F/C/31/08/2021 </t>
  </si>
  <si>
    <t xml:space="preserve">LR/F/C/32/08/2021 </t>
  </si>
  <si>
    <t xml:space="preserve">LR/F/C/33/08/2021 </t>
  </si>
  <si>
    <t xml:space="preserve">LR/F/C/34/08/2021 </t>
  </si>
  <si>
    <t xml:space="preserve">LR/F/C/35/08/2021 </t>
  </si>
  <si>
    <t xml:space="preserve">LR/F/C/36/08/2021 </t>
  </si>
  <si>
    <t xml:space="preserve">LR/F/C/37/08/2021 </t>
  </si>
  <si>
    <t xml:space="preserve">Microbiology  - Total Viable Counts, Coliform count, Bacilus cereus                                                                                                                   Food safety parameters -Yeasts and Moulds, </t>
  </si>
  <si>
    <t xml:space="preserve"> LR/F/51/08/2021</t>
  </si>
  <si>
    <t>LR/F/52/08/2021</t>
  </si>
  <si>
    <t>Microbiology  - Total Viable Counts, Coliform count, Bacilus cereus                                                                                                                   Food safety parameters -Yeasts and Moulds, RESIDUES &amp; HEAVY METALS</t>
  </si>
  <si>
    <t xml:space="preserve">LR/F/52/08/2021, LR/F/C/28/11/2021, LR/C/F/27/11/2021 </t>
  </si>
  <si>
    <t>26/08/2021-29/11/2021</t>
  </si>
  <si>
    <t>SHELF-LIFE - Aflatoxin &amp; Micro</t>
  </si>
  <si>
    <t>LR/F/C/21/10/2021, LR/F/10/10/2021</t>
  </si>
  <si>
    <t>LR/F/10/10/2021, LR/F/C/22/10/2021</t>
  </si>
  <si>
    <t>LR/F/10/10/2021, LR/F/C/23/10/2021</t>
  </si>
  <si>
    <t>LR/F/10/10/2021, LR/F/C/24/10/2021</t>
  </si>
  <si>
    <t>LR/F/11/10/2021, LR/F/C/25/10/2021</t>
  </si>
  <si>
    <t>LR/F/11/10/2021, LR/F/C/26/10/2021</t>
  </si>
  <si>
    <t>LR/F/11/10/2021, LR/F/C/27/10/2021</t>
  </si>
  <si>
    <t>LR/F/11/10/2021, LR/F/C/28/10/2021</t>
  </si>
  <si>
    <t>1/6</t>
  </si>
  <si>
    <t>2/6</t>
  </si>
  <si>
    <t>3/6</t>
  </si>
  <si>
    <t>4/6</t>
  </si>
  <si>
    <t>5/6</t>
  </si>
  <si>
    <t>6/6</t>
  </si>
  <si>
    <t>RE-INSPECTION TRACK SHEET</t>
  </si>
  <si>
    <t xml:space="preserve">Product details </t>
  </si>
  <si>
    <t xml:space="preserve">Supplier details </t>
  </si>
  <si>
    <t>Risk level - Frequency of Re-Inspection</t>
  </si>
  <si>
    <t>Consignment Shippment Starting Date and Re-Inspection Date</t>
  </si>
  <si>
    <t>Laboratory Details</t>
  </si>
  <si>
    <t>Re-Inspection Results</t>
  </si>
  <si>
    <t>Contractor Remarks</t>
  </si>
  <si>
    <t>UN approval</t>
  </si>
  <si>
    <t xml:space="preserve">UN code </t>
  </si>
  <si>
    <t xml:space="preserve">Product Description </t>
  </si>
  <si>
    <t xml:space="preserve">Brand </t>
  </si>
  <si>
    <t>Lot No.</t>
  </si>
  <si>
    <t>Expiry Date 
(BBD)</t>
  </si>
  <si>
    <t>Supplier's name 
(Primary Supplier)</t>
  </si>
  <si>
    <t>Food Establishment Country of Origin</t>
  </si>
  <si>
    <t>Supplier Establishment Level</t>
  </si>
  <si>
    <t>Product Risk Level</t>
  </si>
  <si>
    <t xml:space="preserve">Inspection Risk Level </t>
  </si>
  <si>
    <t>Inspection Frequency (months)</t>
  </si>
  <si>
    <t>1st Consignment shipment starting date/Re-Inspection 1</t>
  </si>
  <si>
    <t>Next due Inspection</t>
  </si>
  <si>
    <t>Microbiological tests</t>
  </si>
  <si>
    <t>Full Test</t>
  </si>
  <si>
    <t>Microbiological Test</t>
  </si>
  <si>
    <t>Lab in charge for testing</t>
  </si>
  <si>
    <t>Date of Lab Report issuance</t>
  </si>
  <si>
    <t>Analytical Report Number</t>
  </si>
  <si>
    <t>Required Criteria/parameters 
for testing</t>
  </si>
  <si>
    <t>Actual Criteria/Parameters (test results)</t>
  </si>
  <si>
    <t>Chemical</t>
  </si>
  <si>
    <t>Physical</t>
  </si>
  <si>
    <t>Contaminants</t>
  </si>
  <si>
    <t>Authenticity*</t>
  </si>
  <si>
    <t>Required Criteria/parameters</t>
  </si>
  <si>
    <t>Microbiological</t>
  </si>
  <si>
    <t>Pesticides and Veterinary Drugs</t>
  </si>
  <si>
    <t>CXS 193-1995</t>
  </si>
  <si>
    <t>Other Contaminants</t>
  </si>
  <si>
    <t>DAIRY MILK LONG LIFE FULL FATT</t>
  </si>
  <si>
    <t>MILKO</t>
  </si>
  <si>
    <t>LN 12345</t>
  </si>
  <si>
    <t>ALPHA</t>
  </si>
  <si>
    <t>Argentina</t>
  </si>
  <si>
    <t>LOW</t>
  </si>
  <si>
    <t>MEDIUM</t>
  </si>
  <si>
    <t>17/08/2023 (1)</t>
  </si>
  <si>
    <t>a. Accepted
b. Rejected
c. Comment</t>
  </si>
  <si>
    <t>LN 56789</t>
  </si>
  <si>
    <t>LN ABCDE</t>
  </si>
  <si>
    <t>BEEF GROUND FROZEN</t>
  </si>
  <si>
    <t>EATMEAT</t>
  </si>
  <si>
    <t>MT A1B2C</t>
  </si>
  <si>
    <t>BETA</t>
  </si>
  <si>
    <t>HIGH</t>
  </si>
  <si>
    <t>MT VWXYZ</t>
  </si>
  <si>
    <t>MT 1K2L3</t>
  </si>
  <si>
    <t>* Authenticity test shall be carried out on each batch of each shipment for Basmati Rice and Honey.</t>
  </si>
  <si>
    <r>
      <t>Risk-based inspection frequency (laboratory tests verification):</t>
    </r>
    <r>
      <rPr>
        <sz val="10"/>
        <color rgb="FFFFFFFF"/>
        <rFont val="Calibri"/>
        <family val="2"/>
      </rPr>
      <t> </t>
    </r>
  </si>
  <si>
    <r>
      <t xml:space="preserve">Low </t>
    </r>
    <r>
      <rPr>
        <sz val="9"/>
        <color rgb="FF404040"/>
        <rFont val="Calibri"/>
        <family val="2"/>
      </rPr>
      <t> </t>
    </r>
    <r>
      <rPr>
        <b/>
        <sz val="9"/>
        <color rgb="FF404040"/>
        <rFont val="Calibri"/>
        <family val="2"/>
      </rPr>
      <t>Risk</t>
    </r>
  </si>
  <si>
    <t>Physical content, chemical content (including contaminants), quality content: the first consignment of each new supplier and/or/product and then every 12 months </t>
  </si>
  <si>
    <t>Microbiological test: the first consignment of each new supplier and/or product and then every 12 months </t>
  </si>
  <si>
    <t>Authenticity test: the first consignment of each new supplier and/or/product and then every 12 months </t>
  </si>
  <si>
    <r>
      <t>Medium Risk </t>
    </r>
    <r>
      <rPr>
        <sz val="9"/>
        <color rgb="FF404040"/>
        <rFont val="Calibri"/>
        <family val="2"/>
      </rPr>
      <t> </t>
    </r>
  </si>
  <si>
    <t>Physical content, chemical content (including contaminants), quality content: the first consignment of each new supplier and/or product and then every 6 months   </t>
  </si>
  <si>
    <t>Microbiological test: the first consignment of each new supplier and/or product and then every 6 months </t>
  </si>
  <si>
    <t>Authenticity test: the first consignment of each new supplier and/or/product and then every 6 months </t>
  </si>
  <si>
    <r>
      <t xml:space="preserve">High </t>
    </r>
    <r>
      <rPr>
        <sz val="9"/>
        <color rgb="FF404040"/>
        <rFont val="Calibri"/>
        <family val="2"/>
      </rPr>
      <t> </t>
    </r>
    <r>
      <rPr>
        <b/>
        <sz val="9"/>
        <color rgb="FF404040"/>
        <rFont val="Calibri"/>
        <family val="2"/>
      </rPr>
      <t>Risk</t>
    </r>
  </si>
  <si>
    <t>Physical content, chemical content (including contaminants), quality content:  the first consignment of each new supplier and/or product and then every 6 months </t>
  </si>
  <si>
    <t>Microbiological test: the first consignment of each new supplier and/or product and then every 3 months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</si>
</sst>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2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B0F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 tint="-0.249977111117893"/>
      <name val="Calibri"/>
      <family val="2"/>
      <scheme val="minor"/>
    </font>
    <font>
      <sz val="12"/>
      <color theme="0" tint="-0.249977111117893"/>
      <name val="Calibri"/>
      <family val="2"/>
      <scheme val="minor"/>
    </font>
    <font>
      <b/>
      <sz val="10"/>
      <color rgb="FFFFFFFF"/>
      <name val="Calibri"/>
      <family val="2"/>
    </font>
    <font>
      <b/>
      <sz val="16"/>
      <name val="Calibri"/>
      <family val="2"/>
      <scheme val="minor"/>
    </font>
    <font>
      <sz val="10"/>
      <color rgb="FFFFFFFF"/>
      <name val="Calibri"/>
      <family val="2"/>
    </font>
    <font>
      <b/>
      <sz val="9"/>
      <color rgb="FF404040"/>
      <name val="Calibri"/>
      <family val="2"/>
    </font>
    <font>
      <sz val="9"/>
      <color rgb="FF404040"/>
      <name val="Calibri"/>
      <family val="2"/>
    </font>
  </fonts>
  <fills count="18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DAEEF3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88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1" fontId="4" fillId="0" borderId="0" xfId="0" applyNumberFormat="1" applyFont="1" applyAlignment="1">
      <alignment wrapText="1"/>
    </xf>
    <xf numFmtId="14" fontId="4" fillId="0" borderId="0" xfId="0" applyNumberFormat="1" applyFont="1" applyAlignment="1">
      <alignment wrapText="1"/>
    </xf>
    <xf numFmtId="0" fontId="4" fillId="0" borderId="0" xfId="0" applyFont="1"/>
    <xf numFmtId="0" fontId="5" fillId="0" borderId="0" xfId="0" applyFont="1" applyAlignment="1">
      <alignment horizontal="right"/>
    </xf>
    <xf numFmtId="0" fontId="6" fillId="3" borderId="1" xfId="0" applyFont="1" applyFill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14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wrapText="1"/>
    </xf>
    <xf numFmtId="14" fontId="0" fillId="0" borderId="0" xfId="0" applyNumberFormat="1" applyAlignment="1">
      <alignment wrapText="1"/>
    </xf>
    <xf numFmtId="1" fontId="0" fillId="0" borderId="0" xfId="0" applyNumberFormat="1" applyAlignment="1">
      <alignment wrapText="1"/>
    </xf>
    <xf numFmtId="0" fontId="0" fillId="0" borderId="0" xfId="0" applyAlignment="1">
      <alignment vertical="center" wrapText="1"/>
    </xf>
    <xf numFmtId="1" fontId="0" fillId="0" borderId="0" xfId="0" applyNumberFormat="1" applyAlignment="1">
      <alignment vertical="center" wrapText="1"/>
    </xf>
    <xf numFmtId="14" fontId="0" fillId="0" borderId="0" xfId="0" applyNumberFormat="1" applyAlignment="1">
      <alignment vertical="center" wrapText="1"/>
    </xf>
    <xf numFmtId="14" fontId="10" fillId="0" borderId="0" xfId="0" applyNumberFormat="1" applyFont="1" applyAlignment="1">
      <alignment wrapText="1"/>
    </xf>
    <xf numFmtId="1" fontId="11" fillId="0" borderId="0" xfId="0" applyNumberFormat="1" applyFont="1" applyAlignment="1">
      <alignment wrapText="1"/>
    </xf>
    <xf numFmtId="14" fontId="0" fillId="6" borderId="0" xfId="0" applyNumberFormat="1" applyFill="1" applyAlignment="1">
      <alignment wrapText="1"/>
    </xf>
    <xf numFmtId="0" fontId="0" fillId="0" borderId="0" xfId="0" quotePrefix="1" applyAlignment="1">
      <alignment wrapText="1"/>
    </xf>
    <xf numFmtId="14" fontId="0" fillId="5" borderId="0" xfId="0" applyNumberFormat="1" applyFill="1" applyAlignment="1">
      <alignment wrapText="1"/>
    </xf>
    <xf numFmtId="0" fontId="0" fillId="0" borderId="1" xfId="0" applyBorder="1" applyAlignment="1">
      <alignment wrapText="1"/>
    </xf>
    <xf numFmtId="14" fontId="0" fillId="7" borderId="0" xfId="0" applyNumberFormat="1" applyFill="1" applyAlignment="1">
      <alignment wrapText="1"/>
    </xf>
    <xf numFmtId="0" fontId="10" fillId="0" borderId="0" xfId="0" applyFont="1" applyAlignment="1">
      <alignment wrapText="1"/>
    </xf>
    <xf numFmtId="1" fontId="10" fillId="0" borderId="0" xfId="0" applyNumberFormat="1" applyFont="1" applyAlignment="1">
      <alignment wrapText="1"/>
    </xf>
    <xf numFmtId="14" fontId="10" fillId="0" borderId="0" xfId="0" quotePrefix="1" applyNumberFormat="1" applyFont="1" applyAlignment="1">
      <alignment wrapText="1"/>
    </xf>
    <xf numFmtId="14" fontId="4" fillId="5" borderId="0" xfId="0" applyNumberFormat="1" applyFont="1" applyFill="1" applyAlignment="1">
      <alignment wrapText="1"/>
    </xf>
    <xf numFmtId="0" fontId="12" fillId="0" borderId="0" xfId="0" applyFont="1"/>
    <xf numFmtId="0" fontId="13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2" fillId="0" borderId="0" xfId="0" quotePrefix="1" applyFont="1" applyAlignment="1">
      <alignment wrapText="1"/>
    </xf>
    <xf numFmtId="0" fontId="12" fillId="5" borderId="0" xfId="0" applyFont="1" applyFill="1" applyAlignment="1">
      <alignment wrapText="1"/>
    </xf>
    <xf numFmtId="0" fontId="12" fillId="0" borderId="0" xfId="0" applyFont="1" applyAlignment="1">
      <alignment vertical="center" wrapText="1"/>
    </xf>
    <xf numFmtId="0" fontId="14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1" fontId="12" fillId="0" borderId="0" xfId="0" applyNumberFormat="1" applyFont="1" applyAlignment="1">
      <alignment wrapText="1"/>
    </xf>
    <xf numFmtId="14" fontId="12" fillId="0" borderId="0" xfId="0" applyNumberFormat="1" applyFont="1" applyAlignment="1">
      <alignment wrapText="1"/>
    </xf>
    <xf numFmtId="14" fontId="12" fillId="7" borderId="0" xfId="0" applyNumberFormat="1" applyFont="1" applyFill="1" applyAlignment="1">
      <alignment wrapText="1"/>
    </xf>
    <xf numFmtId="1" fontId="15" fillId="0" borderId="0" xfId="0" applyNumberFormat="1" applyFont="1" applyAlignment="1">
      <alignment wrapText="1"/>
    </xf>
    <xf numFmtId="14" fontId="15" fillId="0" borderId="0" xfId="0" quotePrefix="1" applyNumberFormat="1" applyFont="1" applyAlignment="1">
      <alignment wrapText="1"/>
    </xf>
    <xf numFmtId="14" fontId="12" fillId="6" borderId="0" xfId="0" applyNumberFormat="1" applyFont="1" applyFill="1" applyAlignment="1">
      <alignment wrapText="1"/>
    </xf>
    <xf numFmtId="0" fontId="16" fillId="0" borderId="0" xfId="0" applyFont="1" applyAlignment="1">
      <alignment horizontal="right"/>
    </xf>
    <xf numFmtId="0" fontId="17" fillId="3" borderId="1" xfId="0" applyFont="1" applyFill="1" applyBorder="1" applyAlignment="1">
      <alignment horizont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18" fillId="0" borderId="0" xfId="0" applyFont="1" applyAlignment="1">
      <alignment horizontal="left" vertical="center" wrapText="1"/>
    </xf>
    <xf numFmtId="1" fontId="18" fillId="0" borderId="0" xfId="0" applyNumberFormat="1" applyFont="1" applyAlignment="1">
      <alignment horizontal="left" vertical="center" wrapText="1"/>
    </xf>
    <xf numFmtId="14" fontId="18" fillId="0" borderId="0" xfId="0" applyNumberFormat="1" applyFont="1" applyAlignment="1">
      <alignment wrapText="1"/>
    </xf>
    <xf numFmtId="0" fontId="18" fillId="0" borderId="0" xfId="0" applyFont="1" applyAlignment="1">
      <alignment vertical="center" wrapText="1"/>
    </xf>
    <xf numFmtId="0" fontId="18" fillId="0" borderId="1" xfId="0" applyFont="1" applyBorder="1" applyAlignment="1">
      <alignment horizontal="left" vertical="center" wrapText="1"/>
    </xf>
    <xf numFmtId="0" fontId="18" fillId="8" borderId="1" xfId="0" applyFont="1" applyFill="1" applyBorder="1" applyAlignment="1">
      <alignment horizontal="left" vertical="center" wrapText="1"/>
    </xf>
    <xf numFmtId="0" fontId="18" fillId="8" borderId="0" xfId="0" applyFont="1" applyFill="1" applyAlignment="1">
      <alignment horizontal="left" vertical="center" wrapText="1"/>
    </xf>
    <xf numFmtId="14" fontId="18" fillId="0" borderId="0" xfId="0" applyNumberFormat="1" applyFont="1" applyAlignment="1">
      <alignment horizontal="left" vertical="center" wrapText="1"/>
    </xf>
    <xf numFmtId="14" fontId="18" fillId="8" borderId="0" xfId="0" applyNumberFormat="1" applyFont="1" applyFill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1" fontId="18" fillId="0" borderId="0" xfId="0" applyNumberFormat="1" applyFont="1" applyAlignment="1">
      <alignment horizontal="center" vertical="center" wrapText="1"/>
    </xf>
    <xf numFmtId="14" fontId="18" fillId="0" borderId="0" xfId="0" applyNumberFormat="1" applyFont="1" applyAlignment="1">
      <alignment horizontal="center" vertical="center" wrapText="1"/>
    </xf>
    <xf numFmtId="0" fontId="18" fillId="0" borderId="0" xfId="0" applyFont="1" applyAlignment="1">
      <alignment horizontal="center" wrapText="1"/>
    </xf>
    <xf numFmtId="0" fontId="18" fillId="0" borderId="1" xfId="0" applyFont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center" vertical="center" wrapText="1"/>
    </xf>
    <xf numFmtId="0" fontId="18" fillId="9" borderId="0" xfId="0" applyFont="1" applyFill="1" applyAlignment="1">
      <alignment horizontal="center" vertical="center" wrapText="1"/>
    </xf>
    <xf numFmtId="1" fontId="18" fillId="0" borderId="1" xfId="0" applyNumberFormat="1" applyFont="1" applyBorder="1" applyAlignment="1">
      <alignment horizontal="left" vertical="center" wrapText="1"/>
    </xf>
    <xf numFmtId="0" fontId="18" fillId="0" borderId="1" xfId="0" applyFont="1" applyBorder="1" applyAlignment="1">
      <alignment vertical="center" wrapText="1"/>
    </xf>
    <xf numFmtId="0" fontId="18" fillId="0" borderId="1" xfId="0" applyFont="1" applyBorder="1" applyAlignment="1">
      <alignment wrapText="1"/>
    </xf>
    <xf numFmtId="1" fontId="18" fillId="8" borderId="1" xfId="0" applyNumberFormat="1" applyFont="1" applyFill="1" applyBorder="1" applyAlignment="1">
      <alignment horizontal="left" vertical="center" wrapText="1"/>
    </xf>
    <xf numFmtId="0" fontId="18" fillId="8" borderId="1" xfId="0" applyFont="1" applyFill="1" applyBorder="1" applyAlignment="1">
      <alignment vertical="center" wrapText="1"/>
    </xf>
    <xf numFmtId="0" fontId="18" fillId="8" borderId="1" xfId="0" applyFont="1" applyFill="1" applyBorder="1" applyAlignment="1">
      <alignment wrapText="1"/>
    </xf>
    <xf numFmtId="14" fontId="18" fillId="8" borderId="1" xfId="0" applyNumberFormat="1" applyFont="1" applyFill="1" applyBorder="1" applyAlignment="1">
      <alignment wrapText="1"/>
    </xf>
    <xf numFmtId="1" fontId="18" fillId="8" borderId="1" xfId="0" applyNumberFormat="1" applyFont="1" applyFill="1" applyBorder="1" applyAlignment="1">
      <alignment horizontal="center" vertical="center" wrapText="1"/>
    </xf>
    <xf numFmtId="1" fontId="18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wrapText="1"/>
    </xf>
    <xf numFmtId="14" fontId="18" fillId="0" borderId="1" xfId="0" applyNumberFormat="1" applyFont="1" applyBorder="1" applyAlignment="1">
      <alignment horizontal="center" wrapText="1"/>
    </xf>
    <xf numFmtId="0" fontId="18" fillId="8" borderId="1" xfId="0" applyFont="1" applyFill="1" applyBorder="1" applyAlignment="1">
      <alignment horizontal="center" wrapText="1"/>
    </xf>
    <xf numFmtId="14" fontId="18" fillId="8" borderId="1" xfId="0" applyNumberFormat="1" applyFont="1" applyFill="1" applyBorder="1" applyAlignment="1">
      <alignment horizontal="center" wrapText="1"/>
    </xf>
    <xf numFmtId="0" fontId="12" fillId="0" borderId="0" xfId="0" applyFont="1" applyAlignment="1">
      <alignment horizontal="center" wrapText="1"/>
    </xf>
    <xf numFmtId="0" fontId="18" fillId="9" borderId="0" xfId="0" applyFont="1" applyFill="1" applyAlignment="1">
      <alignment vertical="center" wrapText="1"/>
    </xf>
    <xf numFmtId="0" fontId="18" fillId="9" borderId="1" xfId="0" applyFont="1" applyFill="1" applyBorder="1" applyAlignment="1">
      <alignment horizontal="left" vertical="center" wrapText="1"/>
    </xf>
    <xf numFmtId="0" fontId="18" fillId="9" borderId="1" xfId="0" applyFont="1" applyFill="1" applyBorder="1" applyAlignment="1">
      <alignment vertical="center" wrapText="1"/>
    </xf>
    <xf numFmtId="0" fontId="18" fillId="8" borderId="0" xfId="0" applyFont="1" applyFill="1" applyAlignment="1">
      <alignment vertical="center" wrapText="1"/>
    </xf>
    <xf numFmtId="14" fontId="18" fillId="8" borderId="1" xfId="0" applyNumberFormat="1" applyFont="1" applyFill="1" applyBorder="1" applyAlignment="1">
      <alignment horizontal="left" vertical="center" wrapText="1"/>
    </xf>
    <xf numFmtId="0" fontId="18" fillId="9" borderId="0" xfId="0" applyFont="1" applyFill="1" applyAlignment="1">
      <alignment horizontal="left" vertical="center" wrapText="1"/>
    </xf>
    <xf numFmtId="14" fontId="18" fillId="9" borderId="0" xfId="0" applyNumberFormat="1" applyFont="1" applyFill="1" applyAlignment="1">
      <alignment horizontal="left" vertical="center" wrapText="1"/>
    </xf>
    <xf numFmtId="14" fontId="18" fillId="9" borderId="1" xfId="0" applyNumberFormat="1" applyFont="1" applyFill="1" applyBorder="1" applyAlignment="1">
      <alignment horizontal="left" vertical="center" wrapText="1"/>
    </xf>
    <xf numFmtId="1" fontId="18" fillId="9" borderId="1" xfId="0" applyNumberFormat="1" applyFont="1" applyFill="1" applyBorder="1" applyAlignment="1">
      <alignment horizontal="left" vertical="center" wrapText="1"/>
    </xf>
    <xf numFmtId="0" fontId="18" fillId="9" borderId="1" xfId="0" applyFont="1" applyFill="1" applyBorder="1" applyAlignment="1">
      <alignment wrapText="1"/>
    </xf>
    <xf numFmtId="14" fontId="18" fillId="9" borderId="1" xfId="0" applyNumberFormat="1" applyFont="1" applyFill="1" applyBorder="1" applyAlignment="1">
      <alignment wrapText="1"/>
    </xf>
    <xf numFmtId="0" fontId="20" fillId="0" borderId="2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14" fontId="18" fillId="0" borderId="1" xfId="0" applyNumberFormat="1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18" fillId="10" borderId="0" xfId="0" applyFont="1" applyFill="1" applyAlignment="1">
      <alignment vertical="center" wrapText="1"/>
    </xf>
    <xf numFmtId="0" fontId="18" fillId="10" borderId="0" xfId="0" applyFont="1" applyFill="1" applyAlignment="1">
      <alignment wrapText="1"/>
    </xf>
    <xf numFmtId="0" fontId="12" fillId="10" borderId="1" xfId="0" applyFont="1" applyFill="1" applyBorder="1" applyAlignment="1">
      <alignment wrapText="1"/>
    </xf>
    <xf numFmtId="0" fontId="12" fillId="10" borderId="0" xfId="0" applyFont="1" applyFill="1" applyAlignment="1">
      <alignment wrapText="1"/>
    </xf>
    <xf numFmtId="0" fontId="19" fillId="0" borderId="1" xfId="0" applyFont="1" applyBorder="1" applyAlignment="1">
      <alignment horizontal="left" vertical="center" wrapText="1"/>
    </xf>
    <xf numFmtId="0" fontId="19" fillId="8" borderId="1" xfId="0" applyFont="1" applyFill="1" applyBorder="1" applyAlignment="1">
      <alignment horizontal="left" vertical="center" wrapText="1"/>
    </xf>
    <xf numFmtId="14" fontId="18" fillId="8" borderId="1" xfId="0" quotePrefix="1" applyNumberFormat="1" applyFont="1" applyFill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/>
    </xf>
    <xf numFmtId="14" fontId="18" fillId="0" borderId="0" xfId="0" applyNumberFormat="1" applyFont="1" applyAlignment="1">
      <alignment horizontal="left" wrapText="1"/>
    </xf>
    <xf numFmtId="14" fontId="18" fillId="0" borderId="1" xfId="0" applyNumberFormat="1" applyFont="1" applyBorder="1" applyAlignment="1">
      <alignment horizontal="left" wrapText="1"/>
    </xf>
    <xf numFmtId="14" fontId="18" fillId="8" borderId="1" xfId="0" applyNumberFormat="1" applyFont="1" applyFill="1" applyBorder="1" applyAlignment="1">
      <alignment horizontal="left" wrapText="1"/>
    </xf>
    <xf numFmtId="14" fontId="18" fillId="9" borderId="1" xfId="0" applyNumberFormat="1" applyFont="1" applyFill="1" applyBorder="1" applyAlignment="1">
      <alignment horizontal="left" wrapText="1"/>
    </xf>
    <xf numFmtId="0" fontId="12" fillId="0" borderId="1" xfId="0" applyFont="1" applyBorder="1" applyAlignment="1">
      <alignment horizontal="left" vertical="center" wrapText="1"/>
    </xf>
    <xf numFmtId="0" fontId="18" fillId="10" borderId="0" xfId="0" applyFont="1" applyFill="1" applyAlignment="1">
      <alignment horizontal="left" wrapText="1"/>
    </xf>
    <xf numFmtId="17" fontId="13" fillId="10" borderId="0" xfId="0" applyNumberFormat="1" applyFont="1" applyFill="1" applyAlignment="1">
      <alignment horizontal="left" vertical="center" wrapText="1"/>
    </xf>
    <xf numFmtId="0" fontId="18" fillId="8" borderId="1" xfId="0" applyFont="1" applyFill="1" applyBorder="1" applyAlignment="1">
      <alignment horizontal="left" vertical="center"/>
    </xf>
    <xf numFmtId="0" fontId="18" fillId="0" borderId="1" xfId="0" applyFont="1" applyBorder="1" applyAlignment="1">
      <alignment horizontal="left" vertical="center"/>
    </xf>
    <xf numFmtId="0" fontId="19" fillId="9" borderId="1" xfId="0" applyFont="1" applyFill="1" applyBorder="1" applyAlignment="1">
      <alignment horizontal="left" vertical="center" wrapText="1"/>
    </xf>
    <xf numFmtId="14" fontId="13" fillId="0" borderId="1" xfId="0" applyNumberFormat="1" applyFont="1" applyBorder="1" applyAlignment="1">
      <alignment horizontal="left" vertical="center" wrapText="1"/>
    </xf>
    <xf numFmtId="0" fontId="26" fillId="0" borderId="0" xfId="0" applyFont="1" applyAlignment="1">
      <alignment vertical="center" wrapText="1"/>
    </xf>
    <xf numFmtId="0" fontId="24" fillId="0" borderId="0" xfId="0" applyFont="1" applyAlignment="1">
      <alignment wrapText="1"/>
    </xf>
    <xf numFmtId="0" fontId="28" fillId="0" borderId="1" xfId="0" applyFont="1" applyBorder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31" fillId="0" borderId="1" xfId="0" applyFont="1" applyBorder="1" applyAlignment="1">
      <alignment horizontal="center" vertical="center" wrapText="1"/>
    </xf>
    <xf numFmtId="0" fontId="31" fillId="0" borderId="0" xfId="0" applyFont="1" applyAlignment="1">
      <alignment wrapText="1"/>
    </xf>
    <xf numFmtId="0" fontId="31" fillId="0" borderId="6" xfId="0" applyFont="1" applyBorder="1" applyAlignment="1">
      <alignment horizontal="center" vertical="center" wrapText="1"/>
    </xf>
    <xf numFmtId="15" fontId="29" fillId="0" borderId="1" xfId="0" applyNumberFormat="1" applyFont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center" wrapText="1"/>
    </xf>
    <xf numFmtId="14" fontId="28" fillId="0" borderId="6" xfId="0" applyNumberFormat="1" applyFont="1" applyBorder="1" applyAlignment="1">
      <alignment horizontal="center" vertical="center" wrapText="1"/>
    </xf>
    <xf numFmtId="15" fontId="28" fillId="0" borderId="1" xfId="0" applyNumberFormat="1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17" fontId="28" fillId="0" borderId="1" xfId="0" applyNumberFormat="1" applyFont="1" applyBorder="1" applyAlignment="1">
      <alignment horizontal="center" vertical="center" wrapText="1"/>
    </xf>
    <xf numFmtId="17" fontId="31" fillId="0" borderId="1" xfId="0" applyNumberFormat="1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 wrapText="1"/>
    </xf>
    <xf numFmtId="17" fontId="33" fillId="0" borderId="1" xfId="0" applyNumberFormat="1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0" fontId="33" fillId="0" borderId="0" xfId="0" applyFont="1" applyAlignment="1">
      <alignment wrapText="1"/>
    </xf>
    <xf numFmtId="14" fontId="32" fillId="9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0" fontId="23" fillId="12" borderId="1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14" fontId="28" fillId="0" borderId="1" xfId="0" applyNumberFormat="1" applyFont="1" applyBorder="1" applyAlignment="1">
      <alignment horizontal="center" vertical="center" wrapText="1"/>
    </xf>
    <xf numFmtId="14" fontId="3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8" fillId="10" borderId="0" xfId="0" applyFont="1" applyFill="1" applyAlignment="1">
      <alignment horizontal="left" vertical="center" wrapText="1"/>
    </xf>
    <xf numFmtId="1" fontId="18" fillId="10" borderId="0" xfId="0" applyNumberFormat="1" applyFont="1" applyFill="1" applyAlignment="1">
      <alignment horizontal="left" vertical="center" wrapText="1"/>
    </xf>
    <xf numFmtId="14" fontId="18" fillId="10" borderId="0" xfId="0" applyNumberFormat="1" applyFont="1" applyFill="1" applyAlignment="1">
      <alignment horizontal="left" vertical="center" wrapText="1"/>
    </xf>
    <xf numFmtId="1" fontId="18" fillId="9" borderId="0" xfId="0" applyNumberFormat="1" applyFont="1" applyFill="1" applyAlignment="1">
      <alignment horizontal="center" vertical="center" wrapText="1"/>
    </xf>
    <xf numFmtId="14" fontId="18" fillId="0" borderId="0" xfId="0" applyNumberFormat="1" applyFont="1" applyAlignment="1">
      <alignment horizontal="center" wrapText="1"/>
    </xf>
    <xf numFmtId="0" fontId="18" fillId="8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12" fillId="0" borderId="0" xfId="0" applyNumberFormat="1" applyFont="1" applyAlignment="1">
      <alignment horizontal="right" wrapText="1"/>
    </xf>
    <xf numFmtId="49" fontId="12" fillId="0" borderId="0" xfId="0" applyNumberFormat="1" applyFont="1" applyAlignment="1">
      <alignment horizontal="right" vertical="top" wrapText="1"/>
    </xf>
    <xf numFmtId="49" fontId="12" fillId="0" borderId="0" xfId="0" applyNumberFormat="1" applyFont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/>
    </xf>
    <xf numFmtId="17" fontId="22" fillId="10" borderId="5" xfId="0" applyNumberFormat="1" applyFont="1" applyFill="1" applyBorder="1" applyAlignment="1">
      <alignment horizontal="center" wrapText="1"/>
    </xf>
    <xf numFmtId="0" fontId="22" fillId="10" borderId="5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23" fillId="14" borderId="1" xfId="0" applyFont="1" applyFill="1" applyBorder="1" applyAlignment="1">
      <alignment horizontal="center" vertical="center" wrapText="1"/>
    </xf>
    <xf numFmtId="0" fontId="27" fillId="13" borderId="1" xfId="0" applyFont="1" applyFill="1" applyBorder="1" applyAlignment="1">
      <alignment horizontal="center" vertical="center" wrapText="1"/>
    </xf>
    <xf numFmtId="0" fontId="23" fillId="12" borderId="1" xfId="0" applyFont="1" applyFill="1" applyBorder="1" applyAlignment="1">
      <alignment horizontal="center" vertical="center" wrapText="1"/>
    </xf>
    <xf numFmtId="0" fontId="27" fillId="12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 wrapText="1"/>
    </xf>
    <xf numFmtId="0" fontId="23" fillId="11" borderId="1" xfId="0" applyFont="1" applyFill="1" applyBorder="1" applyAlignment="1">
      <alignment horizontal="center" vertical="center" wrapText="1"/>
    </xf>
    <xf numFmtId="0" fontId="35" fillId="12" borderId="1" xfId="0" applyFont="1" applyFill="1" applyBorder="1" applyAlignment="1">
      <alignment horizontal="center" vertical="center" wrapText="1"/>
    </xf>
    <xf numFmtId="0" fontId="23" fillId="1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5" fillId="13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5" fillId="11" borderId="1" xfId="0" applyFont="1" applyFill="1" applyBorder="1" applyAlignment="1">
      <alignment horizontal="center" vertical="center"/>
    </xf>
    <xf numFmtId="0" fontId="28" fillId="0" borderId="0" xfId="0" applyFont="1" applyAlignment="1">
      <alignment horizontal="left" vertical="center" wrapText="1"/>
    </xf>
    <xf numFmtId="0" fontId="30" fillId="15" borderId="1" xfId="0" applyFont="1" applyFill="1" applyBorder="1" applyAlignment="1">
      <alignment horizontal="center" vertical="center"/>
    </xf>
    <xf numFmtId="0" fontId="25" fillId="7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/>
    </xf>
    <xf numFmtId="0" fontId="25" fillId="3" borderId="1" xfId="0" applyFont="1" applyFill="1" applyBorder="1" applyAlignment="1">
      <alignment horizontal="center" vertical="center"/>
    </xf>
    <xf numFmtId="0" fontId="34" fillId="16" borderId="7" xfId="0" applyFont="1" applyFill="1" applyBorder="1" applyAlignment="1">
      <alignment horizontal="justify" vertical="center" wrapText="1"/>
    </xf>
    <xf numFmtId="0" fontId="34" fillId="16" borderId="8" xfId="0" applyFont="1" applyFill="1" applyBorder="1" applyAlignment="1">
      <alignment horizontal="justify" vertical="center" wrapText="1"/>
    </xf>
    <xf numFmtId="0" fontId="0" fillId="0" borderId="8" xfId="0" applyBorder="1" applyAlignment="1">
      <alignment vertical="center" wrapText="1"/>
    </xf>
    <xf numFmtId="0" fontId="38" fillId="17" borderId="1" xfId="0" applyFont="1" applyFill="1" applyBorder="1" applyAlignment="1">
      <alignment horizontal="justify" vertical="center" wrapText="1"/>
    </xf>
    <xf numFmtId="0" fontId="0" fillId="0" borderId="1" xfId="0" applyBorder="1" applyAlignment="1">
      <alignment wrapText="1"/>
    </xf>
    <xf numFmtId="0" fontId="38" fillId="0" borderId="1" xfId="0" applyFont="1" applyBorder="1" applyAlignment="1">
      <alignment horizontal="justify" vertical="center" wrapText="1"/>
    </xf>
    <xf numFmtId="0" fontId="37" fillId="17" borderId="1" xfId="0" applyFont="1" applyFill="1" applyBorder="1" applyAlignment="1">
      <alignment horizontal="center" vertical="center" wrapText="1"/>
    </xf>
    <xf numFmtId="0" fontId="34" fillId="16" borderId="1" xfId="0" applyFont="1" applyFill="1" applyBorder="1" applyAlignment="1">
      <alignment horizontal="justify" vertical="center" wrapText="1"/>
    </xf>
    <xf numFmtId="0" fontId="0" fillId="0" borderId="1" xfId="0" applyBorder="1" applyAlignment="1">
      <alignment vertical="center" wrapText="1"/>
    </xf>
  </cellXfs>
  <cellStyles count="1">
    <cellStyle name="Normal" xfId="0" builtinId="0"/>
  </cellStyles>
  <dxfs count="132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64" formatCode="dd/mm/yyyy"/>
      <alignment horizontal="general" vertical="bottom" textRotation="0" wrapText="1" indent="0" justifyLastLine="0" shrinkToFit="0" readingOrder="0"/>
    </dxf>
    <dxf>
      <numFmt numFmtId="164" formatCode="dd/mm/yyyy"/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64" formatCode="dd/mm/yyyy"/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dd/mm/yyyy"/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" formatCode="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64" formatCode="dd/mm/yyyy"/>
      <alignment horizontal="left" vertical="bottom" textRotation="0" wrapText="1" indent="0" justifyLastLine="0" shrinkToFit="0" readingOrder="0"/>
    </dxf>
    <dxf>
      <numFmt numFmtId="164" formatCode="dd/mm/yyyy"/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64" formatCode="dd/mm/yyyy"/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dd/mm/yyyy"/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" formatCode="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64" formatCode="dd/mm/yyyy"/>
      <alignment horizontal="left" vertical="center" textRotation="0" wrapText="1" indent="0" justifyLastLine="0" shrinkToFit="0" readingOrder="0"/>
    </dxf>
    <dxf>
      <numFmt numFmtId="164" formatCode="dd/mm/yyyy"/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64" formatCode="dd/mm/yyyy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dd/mm/yyyy"/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" formatCode="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8"/>
        <color theme="1"/>
        <name val="Calibri"/>
        <scheme val="minor"/>
      </font>
      <alignment horizontal="left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dd/mm/yyyy"/>
      <alignment horizontal="general" vertical="bottom" textRotation="0" wrapText="1" indent="0" justifyLastLine="0" shrinkToFit="0" readingOrder="0"/>
    </dxf>
    <dxf>
      <numFmt numFmtId="164" formatCode="dd/mm/yyyy"/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dd/mm/yyyy"/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dd/mm/yyyy"/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FFFF9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6" tint="0.79998168889431442"/>
        </patternFill>
      </fill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medium">
          <color auto="1"/>
        </vertical>
        <horizontal style="medium">
          <color auto="1"/>
        </horizontal>
      </border>
    </dxf>
    <dxf>
      <font>
        <b val="0"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9" defaultPivotStyle="PivotStyleLight16">
    <tableStyle name="Table Style 1" pivot="0" count="3" xr9:uid="{00000000-0011-0000-FFFF-FFFF00000000}">
      <tableStyleElement type="wholeTable" dxfId="131"/>
      <tableStyleElement type="headerRow" dxfId="130"/>
      <tableStyleElement type="secondRowStripe" dxfId="129"/>
    </tableStyle>
  </tableStyles>
  <colors>
    <mruColors>
      <color rgb="FF3366FF"/>
      <color rgb="FFFFFF99"/>
      <color rgb="FFCCFFFF"/>
      <color rgb="FFEF5F81"/>
      <color rgb="FFFF0000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1</xdr:row>
      <xdr:rowOff>0</xdr:rowOff>
    </xdr:from>
    <xdr:to>
      <xdr:col>31</xdr:col>
      <xdr:colOff>666750</xdr:colOff>
      <xdr:row>3</xdr:row>
      <xdr:rowOff>47625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B3F7DD60-FED6-F678-B1E7-4C6A731C7985}"/>
            </a:ext>
          </a:extLst>
        </xdr:cNvPr>
        <xdr:cNvSpPr txBox="1">
          <a:spLocks noChangeArrowheads="1"/>
        </xdr:cNvSpPr>
      </xdr:nvSpPr>
      <xdr:spPr bwMode="auto">
        <a:xfrm>
          <a:off x="44748450" y="342900"/>
          <a:ext cx="666750" cy="571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Risk-based inspection frequency (laboratory tests verification): </a:t>
          </a: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Low  </a:t>
          </a: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Risk </a:t>
          </a: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Physical content, chemical content (including contaminants), quality content: the first consignment of each new supplier and/or/product and then every 12 months </a:t>
          </a: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Microbiological test: the first consignment of each new supplier and/or product and then every 12 months </a:t>
          </a: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Authenticity test: the first consignment of each new supplier and/or/product and then every 12 months </a:t>
          </a: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Medium Risk  </a:t>
          </a: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Physical content, chemical content (including contaminants), quality content: the first consignment of each new supplier and/or product and then every 6 months   </a:t>
          </a: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Microbiological test: the first consignment of each new supplier and/or product and then every 6 months </a:t>
          </a: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Authenticity test: the first consignment of each new supplier and/or/product and then every 6 months </a:t>
          </a: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High  </a:t>
          </a: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Risk  </a:t>
          </a: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Physical content, chemical content (including contaminants), quality content:  the first consignment of each new supplier and/or product and then every 6 months </a:t>
          </a: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Microbiological test: the first consignment of each new supplier and/or product and then every 3 months </a:t>
          </a: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Authenticity test: the first consignment of each new supplier and/or/product and then every 6 months </a:t>
          </a: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QAE%20INGRID/Desktop/CONTAMINANTS%20and%20LAB%20reports/Tracking/UNMISS%20FQ-LG07-v2%20Periodical%20screening%20tracking%20file%20-UNSTD%2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NMISS"/>
      <sheetName val="UN Rations Standards 2018"/>
      <sheetName val="UNMISS FQ-LG07-v2 Periodical sc"/>
    </sheetNames>
    <sheetDataSet>
      <sheetData sheetId="0"/>
      <sheetData sheetId="1"/>
      <sheetData sheetId="2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A4:L163" totalsRowShown="0" headerRowDxfId="114" dataDxfId="113" totalsRowDxfId="112">
  <autoFilter ref="A4:L163" xr:uid="{00000000-0009-0000-0100-000002000000}">
    <filterColumn colId="3">
      <filters>
        <filter val="BREAD BROWN FROZEN SLICED"/>
        <filter val="BREAD BUNS HAMBURGER FROZEN"/>
        <filter val="BREAD BUNS HOT DOG FROZEN"/>
        <filter val="BREAD FRENCH STICK FROZEN"/>
        <filter val="BREAD FRUIT FROZEN SLICED"/>
        <filter val="BREAD PITA FROZEN"/>
        <filter val="BREAD ROLLS FROZEN"/>
        <filter val="BREAD WHITE FROZEN SLICED"/>
      </filters>
    </filterColumn>
  </autoFilter>
  <sortState xmlns:xlrd2="http://schemas.microsoft.com/office/spreadsheetml/2017/richdata2" ref="A48:L137">
    <sortCondition ref="A4:A137"/>
  </sortState>
  <tableColumns count="12">
    <tableColumn id="1" xr3:uid="{00000000-0010-0000-0000-000001000000}" name="Supplier's name" dataDxfId="110" totalsRowDxfId="111"/>
    <tableColumn id="2" xr3:uid="{00000000-0010-0000-0000-000002000000}" name="Supplier's risk level" dataDxfId="108" totalsRowDxfId="109"/>
    <tableColumn id="3" xr3:uid="{00000000-0010-0000-0000-000003000000}" name="Product code (client)" dataDxfId="106" totalsRowDxfId="107"/>
    <tableColumn id="4" xr3:uid="{00000000-0010-0000-0000-000004000000}" name="Product description" dataDxfId="104" totalsRowDxfId="105"/>
    <tableColumn id="5" xr3:uid="{00000000-0010-0000-0000-000005000000}" name="Product risk level" dataDxfId="102" totalsRowDxfId="103"/>
    <tableColumn id="6" xr3:uid="{00000000-0010-0000-0000-000006000000}" name="Parameters tested _x000a_PPM" dataDxfId="100" totalsRowDxfId="101"/>
    <tableColumn id="7" xr3:uid="{00000000-0010-0000-0000-000007000000}" name="Frequency (in months)" dataDxfId="98" totalsRowDxfId="99"/>
    <tableColumn id="8" xr3:uid="{00000000-0010-0000-0000-000008000000}" name="Results " dataDxfId="96" totalsRowDxfId="97"/>
    <tableColumn id="9" xr3:uid="{00000000-0010-0000-0000-000009000000}" name="Certificate No." dataDxfId="94" totalsRowDxfId="95"/>
    <tableColumn id="10" xr3:uid="{00000000-0010-0000-0000-00000A000000}" name="Date tested" dataDxfId="92" totalsRowDxfId="93"/>
    <tableColumn id="11" xr3:uid="{00000000-0010-0000-0000-00000B000000}" name="Next due date" dataDxfId="90" totalsRowDxfId="91">
      <calculatedColumnFormula>DATE(YEAR([1]!Table2[[#This Row],[Date tested]]),MONTH([1]!Table2[[#This Row],[Date tested]])+[1]!Table2[[#This Row],[Frequency (in months)]], DAY([1]!Table2[[#This Row],[Date tested]]))</calculatedColumnFormula>
    </tableColumn>
    <tableColumn id="12" xr3:uid="{00000000-0010-0000-0000-00000C000000}" name="Date  COA sent " dataDxfId="88" totalsRowDxfId="89"/>
  </tableColumns>
  <tableStyleInfo name="Table Style 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le22" displayName="Table22" ref="A4:M15" totalsRowShown="0" headerRowDxfId="87" dataDxfId="86" totalsRowDxfId="85">
  <autoFilter ref="A4:M15" xr:uid="{00000000-0009-0000-0100-000001000000}"/>
  <sortState xmlns:xlrd2="http://schemas.microsoft.com/office/spreadsheetml/2017/richdata2" ref="A5:L84">
    <sortCondition ref="A4:A127"/>
  </sortState>
  <tableColumns count="13">
    <tableColumn id="1" xr3:uid="{00000000-0010-0000-0100-000001000000}" name="Supplier's name" dataDxfId="83" totalsRowDxfId="84"/>
    <tableColumn id="2" xr3:uid="{00000000-0010-0000-0100-000002000000}" name="Supplier's risk level" dataDxfId="81" totalsRowDxfId="82"/>
    <tableColumn id="3" xr3:uid="{00000000-0010-0000-0100-000003000000}" name="Product code (client)" dataDxfId="79" totalsRowDxfId="80"/>
    <tableColumn id="4" xr3:uid="{00000000-0010-0000-0100-000004000000}" name="Product description" dataDxfId="78"/>
    <tableColumn id="5" xr3:uid="{00000000-0010-0000-0100-000005000000}" name="Product risk level" dataDxfId="76" totalsRowDxfId="77"/>
    <tableColumn id="13" xr3:uid="{00000000-0010-0000-0100-00000D000000}" name="Batch/Expiry" dataDxfId="74" totalsRowDxfId="75"/>
    <tableColumn id="6" xr3:uid="{00000000-0010-0000-0100-000006000000}" name="Parameters tested _x000a_PPM" dataDxfId="72" totalsRowDxfId="73"/>
    <tableColumn id="7" xr3:uid="{00000000-0010-0000-0100-000007000000}" name="Frequency (in months)" dataDxfId="70" totalsRowDxfId="71"/>
    <tableColumn id="8" xr3:uid="{00000000-0010-0000-0100-000008000000}" name="Results " dataDxfId="68" totalsRowDxfId="69"/>
    <tableColumn id="9" xr3:uid="{00000000-0010-0000-0100-000009000000}" name="Certificate No." dataDxfId="66" totalsRowDxfId="67"/>
    <tableColumn id="10" xr3:uid="{00000000-0010-0000-0100-00000A000000}" name="Report Date" dataDxfId="64" totalsRowDxfId="65"/>
    <tableColumn id="11" xr3:uid="{00000000-0010-0000-0100-00000B000000}" name="Next due date" dataDxfId="62" totalsRowDxfId="63">
      <calculatedColumnFormula>DATE(YEAR([1]!Table2[[#This Row],[Date tested]]),MONTH([1]!Table2[[#This Row],[Date tested]])+[1]!Table2[[#This Row],[Frequency (in months)]], DAY([1]!Table2[[#This Row],[Date tested]]))</calculatedColumnFormula>
    </tableColumn>
    <tableColumn id="12" xr3:uid="{00000000-0010-0000-0100-00000C000000}" name="Date  COA sent " dataDxfId="60" totalsRowDxfId="61"/>
  </tableColumns>
  <tableStyleInfo name="Table Style 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224" displayName="Table224" ref="A4:O12" totalsRowShown="0" headerRowDxfId="59" dataDxfId="58" totalsRowDxfId="57">
  <autoFilter ref="A4:O12" xr:uid="{00000000-0009-0000-0100-000003000000}"/>
  <sortState xmlns:xlrd2="http://schemas.microsoft.com/office/spreadsheetml/2017/richdata2" ref="A5:L84">
    <sortCondition ref="A4:A127"/>
  </sortState>
  <tableColumns count="15">
    <tableColumn id="1" xr3:uid="{00000000-0010-0000-0200-000001000000}" name="Supplier's name" dataDxfId="55" totalsRowDxfId="56"/>
    <tableColumn id="2" xr3:uid="{00000000-0010-0000-0200-000002000000}" name="Supplier's risk level" dataDxfId="53" totalsRowDxfId="54"/>
    <tableColumn id="3" xr3:uid="{00000000-0010-0000-0200-000003000000}" name="Product code (client)" dataDxfId="51" totalsRowDxfId="52"/>
    <tableColumn id="4" xr3:uid="{00000000-0010-0000-0200-000004000000}" name="Product description" dataDxfId="49" totalsRowDxfId="50"/>
    <tableColumn id="5" xr3:uid="{00000000-0010-0000-0200-000005000000}" name="Product risk level" dataDxfId="47" totalsRowDxfId="48"/>
    <tableColumn id="15" xr3:uid="{00000000-0010-0000-0200-00000F000000}" name="Prod Date" dataDxfId="45" totalsRowDxfId="46"/>
    <tableColumn id="14" xr3:uid="{00000000-0010-0000-0200-00000E000000}" name="Expiry Date" dataDxfId="43" totalsRowDxfId="44"/>
    <tableColumn id="13" xr3:uid="{00000000-0010-0000-0200-00000D000000}" name="Batch No. " dataDxfId="41" totalsRowDxfId="42"/>
    <tableColumn id="6" xr3:uid="{00000000-0010-0000-0200-000006000000}" name="Parameters tested _x000a_PPM" dataDxfId="39" totalsRowDxfId="40"/>
    <tableColumn id="7" xr3:uid="{00000000-0010-0000-0200-000007000000}" name="Frequency (in months)" dataDxfId="37" totalsRowDxfId="38"/>
    <tableColumn id="8" xr3:uid="{00000000-0010-0000-0200-000008000000}" name="Results " dataDxfId="35" totalsRowDxfId="36"/>
    <tableColumn id="9" xr3:uid="{00000000-0010-0000-0200-000009000000}" name="Certificate No." dataDxfId="33" totalsRowDxfId="34"/>
    <tableColumn id="10" xr3:uid="{00000000-0010-0000-0200-00000A000000}" name="Report Date" dataDxfId="31" totalsRowDxfId="32"/>
    <tableColumn id="11" xr3:uid="{00000000-0010-0000-0200-00000B000000}" name="Next due date" dataDxfId="29" totalsRowDxfId="30"/>
    <tableColumn id="12" xr3:uid="{00000000-0010-0000-0200-00000C000000}" name="Date  COA sent " dataDxfId="27" totalsRowDxfId="28"/>
  </tableColumns>
  <tableStyleInfo name="Table Style 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2245" displayName="Table2245" ref="A4:L22" totalsRowShown="0" headerRowDxfId="26" dataDxfId="25" totalsRowDxfId="24">
  <autoFilter ref="A4:L22" xr:uid="{00000000-0009-0000-0100-000004000000}"/>
  <sortState xmlns:xlrd2="http://schemas.microsoft.com/office/spreadsheetml/2017/richdata2" ref="A5:L84">
    <sortCondition ref="A4:A127"/>
  </sortState>
  <tableColumns count="12">
    <tableColumn id="1" xr3:uid="{00000000-0010-0000-0300-000001000000}" name="Supplier's name" dataDxfId="22" totalsRowDxfId="23"/>
    <tableColumn id="2" xr3:uid="{00000000-0010-0000-0300-000002000000}" name="Supplier's risk level" dataDxfId="20" totalsRowDxfId="21"/>
    <tableColumn id="3" xr3:uid="{00000000-0010-0000-0300-000003000000}" name="Product code (client)" dataDxfId="18" totalsRowDxfId="19"/>
    <tableColumn id="4" xr3:uid="{00000000-0010-0000-0300-000004000000}" name="Product description" dataDxfId="16" totalsRowDxfId="17"/>
    <tableColumn id="5" xr3:uid="{00000000-0010-0000-0300-000005000000}" name="Product risk level" dataDxfId="14" totalsRowDxfId="15"/>
    <tableColumn id="6" xr3:uid="{00000000-0010-0000-0300-000006000000}" name="Parameters tested _x000a_PPM" dataDxfId="12" totalsRowDxfId="13"/>
    <tableColumn id="7" xr3:uid="{00000000-0010-0000-0300-000007000000}" name="Frequency (in months)" dataDxfId="10" totalsRowDxfId="11"/>
    <tableColumn id="8" xr3:uid="{00000000-0010-0000-0300-000008000000}" name="Results " dataDxfId="8" totalsRowDxfId="9"/>
    <tableColumn id="9" xr3:uid="{00000000-0010-0000-0300-000009000000}" name="Certificate No." dataDxfId="6" totalsRowDxfId="7"/>
    <tableColumn id="10" xr3:uid="{00000000-0010-0000-0300-00000A000000}" name="Report Date" dataDxfId="4" totalsRowDxfId="5"/>
    <tableColumn id="11" xr3:uid="{00000000-0010-0000-0300-00000B000000}" name="Next due date" dataDxfId="2" totalsRowDxfId="3"/>
    <tableColumn id="12" xr3:uid="{00000000-0010-0000-0300-00000C000000}" name="Date  COA sent " dataDxfId="0" totalsRowDxfId="1"/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64"/>
  <sheetViews>
    <sheetView topLeftCell="A2" zoomScale="80" zoomScaleNormal="80" workbookViewId="0">
      <pane xSplit="4" ySplit="3" topLeftCell="E5" activePane="bottomRight" state="frozen"/>
      <selection pane="bottomRight" activeCell="D154" sqref="D154"/>
      <selection pane="bottomLeft" activeCell="A5" sqref="A5"/>
      <selection pane="topRight" activeCell="E2" sqref="E2"/>
    </sheetView>
  </sheetViews>
  <sheetFormatPr defaultColWidth="8.7109375" defaultRowHeight="14.45"/>
  <cols>
    <col min="1" max="1" width="22.140625" style="3" bestFit="1" customWidth="1"/>
    <col min="2" max="2" width="8.85546875" style="3" customWidth="1"/>
    <col min="3" max="3" width="11.85546875" style="3" customWidth="1"/>
    <col min="4" max="4" width="33.28515625" style="3" bestFit="1" customWidth="1"/>
    <col min="5" max="5" width="8.140625" style="3" customWidth="1"/>
    <col min="6" max="6" width="39.7109375" style="3" bestFit="1" customWidth="1"/>
    <col min="7" max="7" width="11.140625" style="3" customWidth="1"/>
    <col min="8" max="8" width="24.140625" style="33" bestFit="1" customWidth="1"/>
    <col min="9" max="9" width="16.85546875" style="3" customWidth="1"/>
    <col min="10" max="10" width="15.140625" style="3" customWidth="1"/>
    <col min="11" max="11" width="15.28515625" style="3" customWidth="1"/>
    <col min="12" max="12" width="17.7109375" style="3" customWidth="1"/>
    <col min="13" max="16384" width="8.7109375" style="3"/>
  </cols>
  <sheetData>
    <row r="1" spans="1:18" hidden="1">
      <c r="A1" s="7" t="s">
        <v>0</v>
      </c>
      <c r="B1" s="153" t="s">
        <v>1</v>
      </c>
      <c r="C1" s="153"/>
      <c r="D1" s="8" t="s">
        <v>2</v>
      </c>
      <c r="E1" s="154" t="s">
        <v>3</v>
      </c>
      <c r="F1" s="154"/>
      <c r="G1" s="6"/>
      <c r="H1" s="31"/>
      <c r="I1" s="6"/>
      <c r="J1" s="6"/>
      <c r="K1" s="6"/>
    </row>
    <row r="2" spans="1:18" ht="5.45" customHeight="1">
      <c r="A2" s="7"/>
      <c r="B2" s="9"/>
      <c r="C2" s="9"/>
      <c r="D2" s="10"/>
      <c r="E2" s="9"/>
      <c r="F2" s="9"/>
      <c r="G2" s="6"/>
      <c r="H2" s="31"/>
      <c r="I2" s="6"/>
      <c r="J2" s="6"/>
      <c r="K2" s="6"/>
    </row>
    <row r="3" spans="1:18" s="2" customFormat="1">
      <c r="A3" s="142"/>
      <c r="B3" s="142"/>
      <c r="C3" s="142"/>
      <c r="D3" s="142"/>
      <c r="E3" s="142"/>
      <c r="F3" s="142"/>
      <c r="G3" s="142"/>
      <c r="H3" s="32"/>
      <c r="I3" s="142"/>
      <c r="J3" s="142"/>
      <c r="K3" s="142"/>
      <c r="L3" s="142"/>
      <c r="M3" s="142"/>
      <c r="N3" s="142"/>
      <c r="O3" s="142"/>
      <c r="P3" s="142"/>
      <c r="Q3" s="142"/>
      <c r="R3" s="142"/>
    </row>
    <row r="4" spans="1:18" ht="42" customHeight="1">
      <c r="A4" s="39" t="s">
        <v>4</v>
      </c>
      <c r="B4" s="39" t="s">
        <v>5</v>
      </c>
      <c r="C4" s="39" t="s">
        <v>6</v>
      </c>
      <c r="D4" s="39" t="s">
        <v>7</v>
      </c>
      <c r="E4" s="39" t="s">
        <v>8</v>
      </c>
      <c r="F4" s="39" t="s">
        <v>9</v>
      </c>
      <c r="G4" s="39" t="s">
        <v>10</v>
      </c>
      <c r="H4" s="39" t="s">
        <v>11</v>
      </c>
      <c r="I4" s="39" t="s">
        <v>12</v>
      </c>
      <c r="J4" s="39" t="s">
        <v>13</v>
      </c>
      <c r="K4" s="39" t="s">
        <v>14</v>
      </c>
      <c r="L4" s="39" t="s">
        <v>15</v>
      </c>
    </row>
    <row r="5" spans="1:18" ht="29.1" hidden="1">
      <c r="A5" s="1" t="s">
        <v>16</v>
      </c>
      <c r="B5" s="1" t="s">
        <v>17</v>
      </c>
      <c r="C5" s="3">
        <v>1125</v>
      </c>
      <c r="D5" s="3" t="e">
        <f>VLOOKUP(Table2[[#This Row],[Product code (client)]],#REF!, 2, FALSE)</f>
        <v>#REF!</v>
      </c>
      <c r="E5" s="1" t="s">
        <v>18</v>
      </c>
      <c r="F5" s="1" t="s">
        <v>19</v>
      </c>
      <c r="G5" s="4">
        <v>3</v>
      </c>
      <c r="H5" s="33" t="s">
        <v>20</v>
      </c>
      <c r="I5" s="1" t="s">
        <v>21</v>
      </c>
      <c r="J5" s="5">
        <v>43018</v>
      </c>
      <c r="K5" s="5" t="e">
        <f>DATE(YEAR([1]!Table2[[#This Row],[Date tested]]),MONTH([1]!Table2[[#This Row],[Date tested]])+[1]!Table2[[#This Row],[Frequency (in months)]], DAY([1]!Table2[[#This Row],[Date tested]]))</f>
        <v>#REF!</v>
      </c>
      <c r="L5" s="5">
        <v>43102</v>
      </c>
    </row>
    <row r="6" spans="1:18" ht="43.5" hidden="1">
      <c r="A6" s="1" t="s">
        <v>16</v>
      </c>
      <c r="B6" s="1" t="s">
        <v>17</v>
      </c>
      <c r="C6" s="3">
        <v>1191</v>
      </c>
      <c r="D6" s="3" t="e">
        <f>VLOOKUP(Table2[[#This Row],[Product code (client)]],#REF!, 2, FALSE)</f>
        <v>#REF!</v>
      </c>
      <c r="E6" s="1" t="s">
        <v>18</v>
      </c>
      <c r="F6" s="1" t="s">
        <v>19</v>
      </c>
      <c r="G6" s="4">
        <v>3</v>
      </c>
      <c r="H6" s="33" t="s">
        <v>20</v>
      </c>
      <c r="I6" s="1" t="s">
        <v>22</v>
      </c>
      <c r="J6" s="5">
        <v>43019</v>
      </c>
      <c r="K6" s="5" t="e">
        <f>DATE(YEAR([1]!Table2[[#This Row],[Date tested]]),MONTH([1]!Table2[[#This Row],[Date tested]])+[1]!Table2[[#This Row],[Frequency (in months)]], DAY([1]!Table2[[#This Row],[Date tested]]))</f>
        <v>#REF!</v>
      </c>
      <c r="L6" s="5">
        <v>43102</v>
      </c>
    </row>
    <row r="7" spans="1:18" ht="29.1" hidden="1">
      <c r="A7" s="1" t="s">
        <v>16</v>
      </c>
      <c r="B7" s="1" t="s">
        <v>17</v>
      </c>
      <c r="C7" s="3">
        <v>1189</v>
      </c>
      <c r="D7" s="3" t="e">
        <f>VLOOKUP(Table2[[#This Row],[Product code (client)]],#REF!, 2, FALSE)</f>
        <v>#REF!</v>
      </c>
      <c r="E7" s="1" t="s">
        <v>18</v>
      </c>
      <c r="F7" s="1" t="s">
        <v>19</v>
      </c>
      <c r="G7" s="4">
        <v>3</v>
      </c>
      <c r="H7" s="33" t="s">
        <v>20</v>
      </c>
      <c r="I7" s="1" t="s">
        <v>23</v>
      </c>
      <c r="J7" s="5">
        <v>43019</v>
      </c>
      <c r="K7" s="5" t="e">
        <f>DATE(YEAR([1]!Table2[[#This Row],[Date tested]]),MONTH([1]!Table2[[#This Row],[Date tested]])+[1]!Table2[[#This Row],[Frequency (in months)]], DAY([1]!Table2[[#This Row],[Date tested]]))</f>
        <v>#REF!</v>
      </c>
      <c r="L7" s="5">
        <v>43102</v>
      </c>
    </row>
    <row r="8" spans="1:18" ht="57.95" hidden="1">
      <c r="A8" s="1" t="s">
        <v>16</v>
      </c>
      <c r="B8" s="1" t="s">
        <v>17</v>
      </c>
      <c r="C8" s="3">
        <v>1200</v>
      </c>
      <c r="D8" s="3" t="e">
        <f>VLOOKUP(Table2[[#This Row],[Product code (client)]],#REF!, 2, FALSE)</f>
        <v>#REF!</v>
      </c>
      <c r="E8" s="1" t="s">
        <v>18</v>
      </c>
      <c r="F8" s="1" t="s">
        <v>19</v>
      </c>
      <c r="G8" s="4">
        <v>3</v>
      </c>
      <c r="H8" s="33" t="s">
        <v>20</v>
      </c>
      <c r="I8" s="1" t="s">
        <v>24</v>
      </c>
      <c r="J8" s="5">
        <v>43115</v>
      </c>
      <c r="K8" s="5" t="e">
        <f>DATE(YEAR([1]!Table2[[#This Row],[Date tested]]),MONTH([1]!Table2[[#This Row],[Date tested]])+[1]!Table2[[#This Row],[Frequency (in months)]], DAY([1]!Table2[[#This Row],[Date tested]]))</f>
        <v>#REF!</v>
      </c>
      <c r="L8" s="5">
        <v>43143</v>
      </c>
    </row>
    <row r="9" spans="1:18" ht="57.95" hidden="1">
      <c r="A9" s="1" t="s">
        <v>16</v>
      </c>
      <c r="B9" s="1" t="s">
        <v>17</v>
      </c>
      <c r="C9" s="3">
        <v>1127</v>
      </c>
      <c r="D9" s="3" t="e">
        <f>VLOOKUP(Table2[[#This Row],[Product code (client)]],#REF!, 2, FALSE)</f>
        <v>#REF!</v>
      </c>
      <c r="E9" s="1" t="s">
        <v>18</v>
      </c>
      <c r="F9" s="1" t="s">
        <v>19</v>
      </c>
      <c r="G9" s="4">
        <v>3</v>
      </c>
      <c r="H9" s="33" t="s">
        <v>20</v>
      </c>
      <c r="I9" s="1" t="s">
        <v>25</v>
      </c>
      <c r="J9" s="5">
        <v>43115</v>
      </c>
      <c r="K9" s="5" t="e">
        <f>DATE(YEAR([1]!Table2[[#This Row],[Date tested]]),MONTH([1]!Table2[[#This Row],[Date tested]])+[1]!Table2[[#This Row],[Frequency (in months)]], DAY([1]!Table2[[#This Row],[Date tested]]))</f>
        <v>#REF!</v>
      </c>
      <c r="L9" s="5">
        <v>43144</v>
      </c>
    </row>
    <row r="10" spans="1:18" hidden="1">
      <c r="A10" s="1" t="s">
        <v>26</v>
      </c>
      <c r="B10" s="1" t="s">
        <v>17</v>
      </c>
      <c r="C10" s="3">
        <v>1151</v>
      </c>
      <c r="D10" s="3" t="e">
        <f>VLOOKUP(Table2[[#This Row],[Product code (client)]],#REF!, 2, FALSE)</f>
        <v>#REF!</v>
      </c>
      <c r="E10" s="1" t="s">
        <v>18</v>
      </c>
      <c r="F10" s="1" t="s">
        <v>19</v>
      </c>
      <c r="G10" s="4">
        <v>3</v>
      </c>
      <c r="H10" s="33" t="s">
        <v>20</v>
      </c>
      <c r="I10" s="1" t="s">
        <v>27</v>
      </c>
      <c r="J10" s="5">
        <v>43126</v>
      </c>
      <c r="K10" s="5" t="e">
        <f>DATE(YEAR([1]!Table2[[#This Row],[Date tested]]),MONTH([1]!Table2[[#This Row],[Date tested]])+[1]!Table2[[#This Row],[Frequency (in months)]], DAY([1]!Table2[[#This Row],[Date tested]]))</f>
        <v>#REF!</v>
      </c>
      <c r="L10" s="5">
        <v>43133</v>
      </c>
    </row>
    <row r="11" spans="1:18" hidden="1">
      <c r="A11" s="1" t="s">
        <v>28</v>
      </c>
      <c r="B11" s="1" t="s">
        <v>29</v>
      </c>
      <c r="C11" s="3">
        <v>4206</v>
      </c>
      <c r="D11" s="3" t="e">
        <f>VLOOKUP(Table2[[#This Row],[Product code (client)]],#REF!, 2, FALSE)</f>
        <v>#REF!</v>
      </c>
      <c r="E11" s="1" t="s">
        <v>30</v>
      </c>
      <c r="F11" s="1" t="s">
        <v>31</v>
      </c>
      <c r="G11" s="4">
        <v>6</v>
      </c>
      <c r="H11" s="33" t="s">
        <v>20</v>
      </c>
      <c r="I11" s="1" t="s">
        <v>32</v>
      </c>
      <c r="J11" s="5">
        <v>43130</v>
      </c>
      <c r="K11" s="5" t="e">
        <f>DATE(YEAR([1]!Table2[[#This Row],[Date tested]]),MONTH([1]!Table2[[#This Row],[Date tested]])+[1]!Table2[[#This Row],[Frequency (in months)]], DAY([1]!Table2[[#This Row],[Date tested]]))</f>
        <v>#REF!</v>
      </c>
      <c r="L11" s="5">
        <v>43153</v>
      </c>
    </row>
    <row r="12" spans="1:18" hidden="1">
      <c r="A12" s="1" t="s">
        <v>28</v>
      </c>
      <c r="B12" s="1" t="s">
        <v>29</v>
      </c>
      <c r="C12" s="3">
        <v>4224</v>
      </c>
      <c r="D12" s="3" t="e">
        <f>VLOOKUP(Table2[[#This Row],[Product code (client)]],#REF!, 2, FALSE)</f>
        <v>#REF!</v>
      </c>
      <c r="E12" s="1" t="s">
        <v>30</v>
      </c>
      <c r="F12" s="1" t="s">
        <v>31</v>
      </c>
      <c r="G12" s="4">
        <v>6</v>
      </c>
      <c r="H12" s="33" t="s">
        <v>20</v>
      </c>
      <c r="I12" s="1" t="s">
        <v>33</v>
      </c>
      <c r="J12" s="5">
        <v>43130</v>
      </c>
      <c r="K12" s="5" t="e">
        <f>DATE(YEAR([1]!Table2[[#This Row],[Date tested]]),MONTH([1]!Table2[[#This Row],[Date tested]])+[1]!Table2[[#This Row],[Frequency (in months)]], DAY([1]!Table2[[#This Row],[Date tested]]))</f>
        <v>#REF!</v>
      </c>
      <c r="L12" s="5">
        <v>43153</v>
      </c>
      <c r="O12" s="11"/>
      <c r="P12" s="12"/>
      <c r="Q12" s="12"/>
      <c r="R12" s="11"/>
    </row>
    <row r="13" spans="1:18" hidden="1">
      <c r="A13" s="1" t="s">
        <v>28</v>
      </c>
      <c r="B13" s="1" t="s">
        <v>29</v>
      </c>
      <c r="C13" s="3">
        <v>4218</v>
      </c>
      <c r="D13" s="3" t="e">
        <f>VLOOKUP(Table2[[#This Row],[Product code (client)]],#REF!, 2, FALSE)</f>
        <v>#REF!</v>
      </c>
      <c r="E13" s="1" t="s">
        <v>30</v>
      </c>
      <c r="F13" s="1" t="s">
        <v>34</v>
      </c>
      <c r="G13" s="4">
        <v>6</v>
      </c>
      <c r="H13" s="33" t="s">
        <v>20</v>
      </c>
      <c r="I13" s="1" t="s">
        <v>35</v>
      </c>
      <c r="J13" s="5">
        <v>43130</v>
      </c>
      <c r="K13" s="5" t="e">
        <f>DATE(YEAR([1]!Table2[[#This Row],[Date tested]]),MONTH([1]!Table2[[#This Row],[Date tested]])+[1]!Table2[[#This Row],[Frequency (in months)]], DAY([1]!Table2[[#This Row],[Date tested]]))</f>
        <v>#REF!</v>
      </c>
      <c r="L13" s="5">
        <v>43153</v>
      </c>
      <c r="O13" s="11"/>
      <c r="P13" s="12"/>
      <c r="Q13" s="12"/>
      <c r="R13" s="11"/>
    </row>
    <row r="14" spans="1:18" ht="34.9" hidden="1" customHeight="1">
      <c r="A14" s="1" t="s">
        <v>28</v>
      </c>
      <c r="B14" s="1" t="s">
        <v>29</v>
      </c>
      <c r="C14" s="3">
        <v>4260</v>
      </c>
      <c r="D14" s="3" t="e">
        <f>VLOOKUP(Table2[[#This Row],[Product code (client)]],#REF!, 2, FALSE)</f>
        <v>#REF!</v>
      </c>
      <c r="E14" s="1" t="s">
        <v>30</v>
      </c>
      <c r="F14" s="1" t="s">
        <v>34</v>
      </c>
      <c r="G14" s="4">
        <v>6</v>
      </c>
      <c r="H14" s="33" t="s">
        <v>20</v>
      </c>
      <c r="I14" s="1" t="s">
        <v>36</v>
      </c>
      <c r="J14" s="5">
        <v>43130</v>
      </c>
      <c r="K14" s="5" t="e">
        <f>DATE(YEAR([1]!Table2[[#This Row],[Date tested]]),MONTH([1]!Table2[[#This Row],[Date tested]])+[1]!Table2[[#This Row],[Frequency (in months)]], DAY([1]!Table2[[#This Row],[Date tested]]))</f>
        <v>#REF!</v>
      </c>
      <c r="L14" s="5">
        <v>43153</v>
      </c>
      <c r="O14" s="13"/>
      <c r="P14" s="13"/>
      <c r="Q14" s="11"/>
      <c r="R14" s="11"/>
    </row>
    <row r="15" spans="1:18" hidden="1">
      <c r="A15" s="1" t="s">
        <v>28</v>
      </c>
      <c r="B15" s="1" t="s">
        <v>29</v>
      </c>
      <c r="C15" s="3">
        <v>4274</v>
      </c>
      <c r="D15" s="3" t="e">
        <f>VLOOKUP(Table2[[#This Row],[Product code (client)]],#REF!, 2, FALSE)</f>
        <v>#REF!</v>
      </c>
      <c r="E15" s="1" t="s">
        <v>30</v>
      </c>
      <c r="F15" s="1" t="s">
        <v>34</v>
      </c>
      <c r="G15" s="4">
        <v>6</v>
      </c>
      <c r="H15" s="33" t="s">
        <v>20</v>
      </c>
      <c r="I15" s="1" t="s">
        <v>37</v>
      </c>
      <c r="J15" s="5">
        <v>43130</v>
      </c>
      <c r="K15" s="5" t="e">
        <f>DATE(YEAR([1]!Table2[[#This Row],[Date tested]]),MONTH([1]!Table2[[#This Row],[Date tested]])+[1]!Table2[[#This Row],[Frequency (in months)]], DAY([1]!Table2[[#This Row],[Date tested]]))</f>
        <v>#REF!</v>
      </c>
      <c r="L15" s="5">
        <v>43153</v>
      </c>
      <c r="O15" s="13"/>
      <c r="P15" s="13"/>
      <c r="Q15" s="11"/>
    </row>
    <row r="16" spans="1:18" hidden="1">
      <c r="A16" s="1" t="s">
        <v>38</v>
      </c>
      <c r="B16" s="1" t="s">
        <v>17</v>
      </c>
      <c r="C16" s="3">
        <v>1157</v>
      </c>
      <c r="D16" s="3" t="e">
        <f>VLOOKUP(Table2[[#This Row],[Product code (client)]],#REF!, 2, FALSE)</f>
        <v>#REF!</v>
      </c>
      <c r="E16" s="1" t="s">
        <v>30</v>
      </c>
      <c r="F16" s="1" t="s">
        <v>39</v>
      </c>
      <c r="G16" s="4">
        <v>6</v>
      </c>
      <c r="H16" s="33" t="s">
        <v>20</v>
      </c>
      <c r="I16" s="1" t="s">
        <v>40</v>
      </c>
      <c r="J16" s="5">
        <v>43161</v>
      </c>
      <c r="K16" s="5" t="e">
        <f>DATE(YEAR([1]!Table2[[#This Row],[Date tested]]),MONTH([1]!Table2[[#This Row],[Date tested]])+[1]!Table2[[#This Row],[Frequency (in months)]], DAY([1]!Table2[[#This Row],[Date tested]]))</f>
        <v>#REF!</v>
      </c>
      <c r="L16" s="5">
        <v>43166</v>
      </c>
      <c r="O16" s="13"/>
      <c r="P16" s="13"/>
      <c r="Q16" s="11"/>
    </row>
    <row r="17" spans="1:12" ht="29.1" hidden="1">
      <c r="A17" s="1" t="s">
        <v>41</v>
      </c>
      <c r="B17" s="1" t="s">
        <v>29</v>
      </c>
      <c r="C17" s="3">
        <v>1129</v>
      </c>
      <c r="D17" s="3" t="e">
        <f>VLOOKUP(Table2[[#This Row],[Product code (client)]],#REF!, 2, FALSE)</f>
        <v>#REF!</v>
      </c>
      <c r="E17" s="1" t="s">
        <v>18</v>
      </c>
      <c r="F17" s="1" t="s">
        <v>42</v>
      </c>
      <c r="G17" s="4">
        <v>3</v>
      </c>
      <c r="H17" s="33" t="s">
        <v>20</v>
      </c>
      <c r="I17" s="1" t="s">
        <v>43</v>
      </c>
      <c r="J17" s="5">
        <v>43172</v>
      </c>
      <c r="K17" s="5" t="e">
        <f>DATE(YEAR([1]!Table2[[#This Row],[Date tested]]),MONTH([1]!Table2[[#This Row],[Date tested]])+[1]!Table2[[#This Row],[Frequency (in months)]], DAY([1]!Table2[[#This Row],[Date tested]]))</f>
        <v>#REF!</v>
      </c>
      <c r="L17" s="5">
        <v>43175</v>
      </c>
    </row>
    <row r="18" spans="1:12" ht="6.6" hidden="1" customHeight="1">
      <c r="A18" s="1" t="s">
        <v>16</v>
      </c>
      <c r="B18" s="1" t="s">
        <v>17</v>
      </c>
      <c r="C18" s="3">
        <v>1127</v>
      </c>
      <c r="D18" s="3" t="e">
        <f>VLOOKUP(Table2[[#This Row],[Product code (client)]],#REF!, 2, FALSE)</f>
        <v>#REF!</v>
      </c>
      <c r="E18" s="1" t="s">
        <v>18</v>
      </c>
      <c r="F18" s="1" t="s">
        <v>19</v>
      </c>
      <c r="G18" s="4">
        <v>3</v>
      </c>
      <c r="H18" s="33" t="s">
        <v>20</v>
      </c>
      <c r="I18" s="14" t="s">
        <v>44</v>
      </c>
      <c r="J18" s="5">
        <v>43140</v>
      </c>
      <c r="K18" s="5" t="e">
        <f>DATE(YEAR([1]!Table2[[#This Row],[Date tested]]),MONTH([1]!Table2[[#This Row],[Date tested]])+[1]!Table2[[#This Row],[Frequency (in months)]], DAY([1]!Table2[[#This Row],[Date tested]]))</f>
        <v>#REF!</v>
      </c>
      <c r="L18" s="5">
        <v>43183</v>
      </c>
    </row>
    <row r="19" spans="1:12" ht="52.5" hidden="1">
      <c r="A19" s="1" t="s">
        <v>16</v>
      </c>
      <c r="B19" s="1" t="s">
        <v>17</v>
      </c>
      <c r="C19" s="3">
        <v>1116</v>
      </c>
      <c r="D19" s="3" t="e">
        <f>VLOOKUP(Table2[[#This Row],[Product code (client)]],#REF!, 2, FALSE)</f>
        <v>#REF!</v>
      </c>
      <c r="E19" s="1" t="s">
        <v>18</v>
      </c>
      <c r="F19" s="1" t="s">
        <v>19</v>
      </c>
      <c r="G19" s="4">
        <v>3</v>
      </c>
      <c r="H19" s="33" t="s">
        <v>20</v>
      </c>
      <c r="I19" s="14" t="s">
        <v>45</v>
      </c>
      <c r="J19" s="5">
        <v>43140</v>
      </c>
      <c r="K19" s="5" t="e">
        <f>DATE(YEAR([1]!Table2[[#This Row],[Date tested]]),MONTH([1]!Table2[[#This Row],[Date tested]])+[1]!Table2[[#This Row],[Frequency (in months)]], DAY([1]!Table2[[#This Row],[Date tested]]))</f>
        <v>#REF!</v>
      </c>
      <c r="L19" s="5">
        <v>43183</v>
      </c>
    </row>
    <row r="20" spans="1:12" ht="52.5" hidden="1">
      <c r="A20" s="1" t="s">
        <v>16</v>
      </c>
      <c r="B20" s="1" t="s">
        <v>17</v>
      </c>
      <c r="C20" s="3">
        <v>1190</v>
      </c>
      <c r="D20" s="3" t="e">
        <f>VLOOKUP(Table2[[#This Row],[Product code (client)]],#REF!, 2, FALSE)</f>
        <v>#REF!</v>
      </c>
      <c r="E20" s="1" t="s">
        <v>18</v>
      </c>
      <c r="F20" s="1" t="s">
        <v>19</v>
      </c>
      <c r="G20" s="4">
        <v>3</v>
      </c>
      <c r="H20" s="33" t="s">
        <v>20</v>
      </c>
      <c r="I20" s="14" t="s">
        <v>46</v>
      </c>
      <c r="J20" s="5">
        <v>43140</v>
      </c>
      <c r="K20" s="5" t="e">
        <f>DATE(YEAR([1]!Table2[[#This Row],[Date tested]]),MONTH([1]!Table2[[#This Row],[Date tested]])+[1]!Table2[[#This Row],[Frequency (in months)]], DAY([1]!Table2[[#This Row],[Date tested]]))</f>
        <v>#REF!</v>
      </c>
      <c r="L20" s="5">
        <v>43183</v>
      </c>
    </row>
    <row r="21" spans="1:12" ht="52.5" hidden="1">
      <c r="A21" s="1" t="s">
        <v>16</v>
      </c>
      <c r="B21" s="1" t="s">
        <v>17</v>
      </c>
      <c r="C21" s="3">
        <v>1189</v>
      </c>
      <c r="D21" s="3" t="e">
        <f>VLOOKUP(Table2[[#This Row],[Product code (client)]],#REF!, 2, FALSE)</f>
        <v>#REF!</v>
      </c>
      <c r="E21" s="1" t="s">
        <v>18</v>
      </c>
      <c r="F21" s="1" t="s">
        <v>19</v>
      </c>
      <c r="G21" s="4">
        <v>3</v>
      </c>
      <c r="H21" s="33" t="s">
        <v>20</v>
      </c>
      <c r="I21" s="14" t="s">
        <v>47</v>
      </c>
      <c r="J21" s="5">
        <v>43140</v>
      </c>
      <c r="K21" s="5" t="e">
        <f>DATE(YEAR([1]!Table2[[#This Row],[Date tested]]),MONTH([1]!Table2[[#This Row],[Date tested]])+[1]!Table2[[#This Row],[Frequency (in months)]], DAY([1]!Table2[[#This Row],[Date tested]]))</f>
        <v>#REF!</v>
      </c>
      <c r="L21" s="5">
        <v>43183</v>
      </c>
    </row>
    <row r="22" spans="1:12" ht="52.5" hidden="1">
      <c r="A22" s="1" t="s">
        <v>16</v>
      </c>
      <c r="B22" s="1" t="s">
        <v>17</v>
      </c>
      <c r="C22" s="3">
        <v>1200</v>
      </c>
      <c r="D22" s="3" t="e">
        <f>VLOOKUP(Table2[[#This Row],[Product code (client)]],#REF!, 2, FALSE)</f>
        <v>#REF!</v>
      </c>
      <c r="E22" s="1" t="s">
        <v>18</v>
      </c>
      <c r="F22" s="1" t="s">
        <v>19</v>
      </c>
      <c r="G22" s="4">
        <v>3</v>
      </c>
      <c r="H22" s="33" t="s">
        <v>20</v>
      </c>
      <c r="I22" s="14" t="s">
        <v>48</v>
      </c>
      <c r="J22" s="5">
        <v>43140</v>
      </c>
      <c r="K22" s="5" t="e">
        <f>DATE(YEAR([1]!Table2[[#This Row],[Date tested]]),MONTH([1]!Table2[[#This Row],[Date tested]])+[1]!Table2[[#This Row],[Frequency (in months)]], DAY([1]!Table2[[#This Row],[Date tested]]))</f>
        <v>#REF!</v>
      </c>
      <c r="L22" s="5">
        <v>43183</v>
      </c>
    </row>
    <row r="23" spans="1:12" hidden="1">
      <c r="A23" s="1" t="s">
        <v>26</v>
      </c>
      <c r="B23" s="1" t="s">
        <v>17</v>
      </c>
      <c r="C23" s="3">
        <v>1151</v>
      </c>
      <c r="D23" s="3" t="e">
        <f>VLOOKUP(Table2[[#This Row],[Product code (client)]],#REF!, 2, FALSE)</f>
        <v>#REF!</v>
      </c>
      <c r="E23" s="1" t="s">
        <v>18</v>
      </c>
      <c r="F23" s="1" t="s">
        <v>19</v>
      </c>
      <c r="G23" s="4">
        <v>3</v>
      </c>
      <c r="H23" s="33" t="s">
        <v>20</v>
      </c>
      <c r="I23" s="1" t="s">
        <v>49</v>
      </c>
      <c r="J23" s="5">
        <v>43217</v>
      </c>
      <c r="K23" s="5" t="e">
        <f>DATE(YEAR([1]!Table2[[#This Row],[Date tested]]),MONTH([1]!Table2[[#This Row],[Date tested]])+[1]!Table2[[#This Row],[Frequency (in months)]], DAY([1]!Table2[[#This Row],[Date tested]]))</f>
        <v>#REF!</v>
      </c>
      <c r="L23" s="5">
        <v>43222</v>
      </c>
    </row>
    <row r="24" spans="1:12" hidden="1">
      <c r="A24" s="1" t="s">
        <v>41</v>
      </c>
      <c r="B24" s="1" t="s">
        <v>29</v>
      </c>
      <c r="C24" s="3">
        <v>4267</v>
      </c>
      <c r="D24" s="3" t="e">
        <f>VLOOKUP(Table2[[#This Row],[Product code (client)]],#REF!, 2, FALSE)</f>
        <v>#REF!</v>
      </c>
      <c r="E24" s="1" t="s">
        <v>30</v>
      </c>
      <c r="F24" s="1" t="s">
        <v>50</v>
      </c>
      <c r="G24" s="4">
        <v>6</v>
      </c>
      <c r="H24" s="33" t="s">
        <v>20</v>
      </c>
      <c r="I24" s="1" t="s">
        <v>51</v>
      </c>
      <c r="J24" s="5">
        <v>43230</v>
      </c>
      <c r="K24" s="5" t="e">
        <f>DATE(YEAR([1]!Table2[[#This Row],[Date tested]]),MONTH([1]!Table2[[#This Row],[Date tested]])+[1]!Table2[[#This Row],[Frequency (in months)]], DAY([1]!Table2[[#This Row],[Date tested]]))</f>
        <v>#REF!</v>
      </c>
      <c r="L24" s="5">
        <v>43246</v>
      </c>
    </row>
    <row r="25" spans="1:12" hidden="1">
      <c r="A25" s="1" t="s">
        <v>41</v>
      </c>
      <c r="B25" s="1" t="s">
        <v>29</v>
      </c>
      <c r="C25" s="3">
        <v>4124</v>
      </c>
      <c r="D25" s="3" t="e">
        <f>VLOOKUP(Table2[[#This Row],[Product code (client)]],#REF!, 2, FALSE)</f>
        <v>#REF!</v>
      </c>
      <c r="E25" s="1" t="s">
        <v>30</v>
      </c>
      <c r="F25" s="1" t="s">
        <v>50</v>
      </c>
      <c r="G25" s="4">
        <v>6</v>
      </c>
      <c r="H25" s="33" t="s">
        <v>20</v>
      </c>
      <c r="I25" s="1" t="s">
        <v>52</v>
      </c>
      <c r="J25" s="5">
        <v>43235</v>
      </c>
      <c r="K25" s="5" t="e">
        <f>DATE(YEAR([1]!Table2[[#This Row],[Date tested]]),MONTH([1]!Table2[[#This Row],[Date tested]])+[1]!Table2[[#This Row],[Frequency (in months)]], DAY([1]!Table2[[#This Row],[Date tested]]))</f>
        <v>#REF!</v>
      </c>
      <c r="L25" s="5">
        <v>43246</v>
      </c>
    </row>
    <row r="26" spans="1:12" hidden="1">
      <c r="A26" s="1" t="s">
        <v>41</v>
      </c>
      <c r="B26" s="1" t="s">
        <v>29</v>
      </c>
      <c r="C26" s="3">
        <v>4235</v>
      </c>
      <c r="D26" s="3" t="e">
        <f>VLOOKUP(Table2[[#This Row],[Product code (client)]],#REF!, 2, FALSE)</f>
        <v>#REF!</v>
      </c>
      <c r="E26" s="1" t="s">
        <v>30</v>
      </c>
      <c r="F26" s="1" t="s">
        <v>50</v>
      </c>
      <c r="G26" s="4">
        <v>6</v>
      </c>
      <c r="H26" s="33" t="s">
        <v>20</v>
      </c>
      <c r="I26" s="1" t="s">
        <v>53</v>
      </c>
      <c r="J26" s="5">
        <v>43230</v>
      </c>
      <c r="K26" s="5" t="e">
        <f>DATE(YEAR([1]!Table2[[#This Row],[Date tested]]),MONTH([1]!Table2[[#This Row],[Date tested]])+[1]!Table2[[#This Row],[Frequency (in months)]], DAY([1]!Table2[[#This Row],[Date tested]]))</f>
        <v>#REF!</v>
      </c>
      <c r="L26" s="5">
        <v>43246</v>
      </c>
    </row>
    <row r="27" spans="1:12" hidden="1">
      <c r="A27" s="1" t="s">
        <v>41</v>
      </c>
      <c r="B27" s="1" t="s">
        <v>29</v>
      </c>
      <c r="C27" s="3">
        <v>4206</v>
      </c>
      <c r="D27" s="3" t="e">
        <f>VLOOKUP(Table2[[#This Row],[Product code (client)]],#REF!, 2, FALSE)</f>
        <v>#REF!</v>
      </c>
      <c r="E27" s="1" t="s">
        <v>30</v>
      </c>
      <c r="F27" s="1" t="s">
        <v>50</v>
      </c>
      <c r="G27" s="4">
        <v>6</v>
      </c>
      <c r="H27" s="33" t="s">
        <v>20</v>
      </c>
      <c r="I27" s="1" t="s">
        <v>54</v>
      </c>
      <c r="J27" s="5">
        <v>43230</v>
      </c>
      <c r="K27" s="5" t="e">
        <f>DATE(YEAR([1]!Table2[[#This Row],[Date tested]]),MONTH([1]!Table2[[#This Row],[Date tested]])+[1]!Table2[[#This Row],[Frequency (in months)]], DAY([1]!Table2[[#This Row],[Date tested]]))</f>
        <v>#REF!</v>
      </c>
      <c r="L27" s="5">
        <v>43246</v>
      </c>
    </row>
    <row r="28" spans="1:12" hidden="1">
      <c r="A28" s="1" t="s">
        <v>41</v>
      </c>
      <c r="B28" s="1" t="s">
        <v>29</v>
      </c>
      <c r="C28" s="3">
        <v>4257</v>
      </c>
      <c r="D28" s="3" t="e">
        <f>VLOOKUP(Table2[[#This Row],[Product code (client)]],#REF!, 2, FALSE)</f>
        <v>#REF!</v>
      </c>
      <c r="E28" s="1" t="s">
        <v>30</v>
      </c>
      <c r="F28" s="1" t="s">
        <v>50</v>
      </c>
      <c r="G28" s="4">
        <v>6</v>
      </c>
      <c r="H28" s="33" t="s">
        <v>20</v>
      </c>
      <c r="I28" s="1" t="s">
        <v>55</v>
      </c>
      <c r="J28" s="5">
        <v>43235</v>
      </c>
      <c r="K28" s="5" t="e">
        <f>DATE(YEAR([1]!Table2[[#This Row],[Date tested]]),MONTH([1]!Table2[[#This Row],[Date tested]])+[1]!Table2[[#This Row],[Frequency (in months)]], DAY([1]!Table2[[#This Row],[Date tested]]))</f>
        <v>#REF!</v>
      </c>
      <c r="L28" s="5">
        <v>43246</v>
      </c>
    </row>
    <row r="29" spans="1:12" hidden="1">
      <c r="A29" s="1" t="s">
        <v>38</v>
      </c>
      <c r="B29" s="1" t="s">
        <v>17</v>
      </c>
      <c r="C29" s="3">
        <v>1156</v>
      </c>
      <c r="D29" s="3" t="e">
        <f>VLOOKUP(Table2[[#This Row],[Product code (client)]],#REF!, 2, FALSE)</f>
        <v>#REF!</v>
      </c>
      <c r="E29" s="1" t="s">
        <v>30</v>
      </c>
      <c r="F29" s="1" t="s">
        <v>39</v>
      </c>
      <c r="G29" s="4">
        <v>6</v>
      </c>
      <c r="H29" s="33" t="s">
        <v>20</v>
      </c>
      <c r="I29" s="1" t="s">
        <v>56</v>
      </c>
      <c r="J29" s="5">
        <v>43257</v>
      </c>
      <c r="K29" s="5" t="e">
        <f>DATE(YEAR([1]!Table2[[#This Row],[Date tested]]),MONTH([1]!Table2[[#This Row],[Date tested]])+[1]!Table2[[#This Row],[Frequency (in months)]], DAY([1]!Table2[[#This Row],[Date tested]]))</f>
        <v>#REF!</v>
      </c>
      <c r="L29" s="5">
        <v>43286</v>
      </c>
    </row>
    <row r="30" spans="1:12" ht="29.1" hidden="1">
      <c r="A30" s="1" t="s">
        <v>41</v>
      </c>
      <c r="B30" s="1" t="s">
        <v>29</v>
      </c>
      <c r="C30" s="3">
        <v>1129</v>
      </c>
      <c r="D30" s="3" t="e">
        <f>VLOOKUP(Table2[[#This Row],[Product code (client)]],#REF!, 2, FALSE)</f>
        <v>#REF!</v>
      </c>
      <c r="E30" s="1" t="s">
        <v>18</v>
      </c>
      <c r="F30" s="1" t="s">
        <v>42</v>
      </c>
      <c r="G30" s="4">
        <v>3</v>
      </c>
      <c r="H30" s="33" t="s">
        <v>20</v>
      </c>
      <c r="I30" s="1" t="s">
        <v>57</v>
      </c>
      <c r="J30" s="5">
        <v>43299</v>
      </c>
      <c r="K30" s="5" t="e">
        <f>DATE(YEAR([1]!Table2[[#This Row],[Date tested]]),MONTH([1]!Table2[[#This Row],[Date tested]])+[1]!Table2[[#This Row],[Frequency (in months)]], DAY([1]!Table2[[#This Row],[Date tested]]))</f>
        <v>#REF!</v>
      </c>
      <c r="L30" s="5">
        <v>43304</v>
      </c>
    </row>
    <row r="31" spans="1:12" hidden="1">
      <c r="A31" s="1" t="s">
        <v>28</v>
      </c>
      <c r="B31" s="1" t="s">
        <v>29</v>
      </c>
      <c r="C31" s="3">
        <v>4132</v>
      </c>
      <c r="D31" s="3" t="e">
        <f>VLOOKUP(Table2[[#This Row],[Product code (client)]],#REF!, 2, FALSE)</f>
        <v>#REF!</v>
      </c>
      <c r="E31" s="1" t="s">
        <v>30</v>
      </c>
      <c r="F31" s="1" t="s">
        <v>50</v>
      </c>
      <c r="G31" s="4">
        <v>6</v>
      </c>
      <c r="H31" s="33" t="s">
        <v>20</v>
      </c>
      <c r="I31" s="1" t="s">
        <v>58</v>
      </c>
      <c r="J31" s="5">
        <v>43286</v>
      </c>
      <c r="K31" s="5" t="e">
        <f>DATE(YEAR([1]!Table2[[#This Row],[Date tested]]),MONTH([1]!Table2[[#This Row],[Date tested]])+[1]!Table2[[#This Row],[Frequency (in months)]], DAY([1]!Table2[[#This Row],[Date tested]]))</f>
        <v>#REF!</v>
      </c>
      <c r="L31" s="5">
        <v>43413</v>
      </c>
    </row>
    <row r="32" spans="1:12" hidden="1">
      <c r="A32" s="1" t="s">
        <v>28</v>
      </c>
      <c r="B32" s="1" t="s">
        <v>29</v>
      </c>
      <c r="C32" s="3">
        <v>4258</v>
      </c>
      <c r="D32" s="3" t="e">
        <f>VLOOKUP(Table2[[#This Row],[Product code (client)]],#REF!, 2, FALSE)</f>
        <v>#REF!</v>
      </c>
      <c r="E32" s="1" t="s">
        <v>30</v>
      </c>
      <c r="F32" s="1" t="s">
        <v>50</v>
      </c>
      <c r="G32" s="4">
        <v>6</v>
      </c>
      <c r="H32" s="33" t="s">
        <v>20</v>
      </c>
      <c r="I32" s="1" t="s">
        <v>59</v>
      </c>
      <c r="J32" s="5">
        <v>43286</v>
      </c>
      <c r="K32" s="5" t="e">
        <f>DATE(YEAR([1]!Table2[[#This Row],[Date tested]]),MONTH([1]!Table2[[#This Row],[Date tested]])+[1]!Table2[[#This Row],[Frequency (in months)]], DAY([1]!Table2[[#This Row],[Date tested]]))</f>
        <v>#REF!</v>
      </c>
      <c r="L32" s="5">
        <v>43413</v>
      </c>
    </row>
    <row r="33" spans="1:12" hidden="1">
      <c r="A33" s="1" t="s">
        <v>28</v>
      </c>
      <c r="B33" s="1" t="s">
        <v>29</v>
      </c>
      <c r="C33" s="3">
        <v>4245</v>
      </c>
      <c r="D33" s="3" t="e">
        <f>VLOOKUP(Table2[[#This Row],[Product code (client)]],#REF!, 2, FALSE)</f>
        <v>#REF!</v>
      </c>
      <c r="E33" s="1" t="s">
        <v>30</v>
      </c>
      <c r="F33" s="1" t="s">
        <v>50</v>
      </c>
      <c r="G33" s="4">
        <v>6</v>
      </c>
      <c r="H33" s="33" t="s">
        <v>20</v>
      </c>
      <c r="I33" s="1" t="s">
        <v>60</v>
      </c>
      <c r="J33" s="5">
        <v>43286</v>
      </c>
      <c r="K33" s="5" t="e">
        <f>DATE(YEAR([1]!Table2[[#This Row],[Date tested]]),MONTH([1]!Table2[[#This Row],[Date tested]])+[1]!Table2[[#This Row],[Frequency (in months)]], DAY([1]!Table2[[#This Row],[Date tested]]))</f>
        <v>#REF!</v>
      </c>
      <c r="L33" s="5">
        <v>43413</v>
      </c>
    </row>
    <row r="34" spans="1:12" hidden="1">
      <c r="A34" s="1" t="s">
        <v>28</v>
      </c>
      <c r="B34" s="1" t="s">
        <v>29</v>
      </c>
      <c r="C34" s="3">
        <v>4123</v>
      </c>
      <c r="D34" s="3" t="e">
        <f>VLOOKUP(Table2[[#This Row],[Product code (client)]],#REF!, 2, FALSE)</f>
        <v>#REF!</v>
      </c>
      <c r="E34" s="1" t="s">
        <v>30</v>
      </c>
      <c r="F34" s="1" t="s">
        <v>50</v>
      </c>
      <c r="G34" s="4">
        <v>6</v>
      </c>
      <c r="H34" s="33" t="s">
        <v>20</v>
      </c>
      <c r="I34" s="1" t="s">
        <v>61</v>
      </c>
      <c r="J34" s="5">
        <v>43286</v>
      </c>
      <c r="K34" s="5" t="e">
        <f>DATE(YEAR([1]!Table2[[#This Row],[Date tested]]),MONTH([1]!Table2[[#This Row],[Date tested]])+[1]!Table2[[#This Row],[Frequency (in months)]], DAY([1]!Table2[[#This Row],[Date tested]]))</f>
        <v>#REF!</v>
      </c>
      <c r="L34" s="5">
        <v>43413</v>
      </c>
    </row>
    <row r="35" spans="1:12" ht="29.1" hidden="1">
      <c r="A35" s="1" t="s">
        <v>28</v>
      </c>
      <c r="B35" s="1" t="s">
        <v>29</v>
      </c>
      <c r="C35" s="3">
        <v>4108</v>
      </c>
      <c r="D35" s="3" t="e">
        <f>VLOOKUP(Table2[[#This Row],[Product code (client)]],#REF!, 2, FALSE)</f>
        <v>#REF!</v>
      </c>
      <c r="E35" s="1" t="s">
        <v>30</v>
      </c>
      <c r="F35" s="1" t="s">
        <v>50</v>
      </c>
      <c r="G35" s="4">
        <v>6</v>
      </c>
      <c r="H35" s="33" t="s">
        <v>20</v>
      </c>
      <c r="I35" s="1" t="s">
        <v>62</v>
      </c>
      <c r="J35" s="5">
        <v>43286</v>
      </c>
      <c r="K35" s="5" t="e">
        <f>DATE(YEAR([1]!Table2[[#This Row],[Date tested]]),MONTH([1]!Table2[[#This Row],[Date tested]])+[1]!Table2[[#This Row],[Frequency (in months)]], DAY([1]!Table2[[#This Row],[Date tested]]))</f>
        <v>#REF!</v>
      </c>
      <c r="L35" s="15" t="s">
        <v>63</v>
      </c>
    </row>
    <row r="36" spans="1:12" hidden="1">
      <c r="A36" s="3" t="s">
        <v>41</v>
      </c>
      <c r="B36" s="3" t="s">
        <v>29</v>
      </c>
      <c r="C36" s="3">
        <v>4258</v>
      </c>
      <c r="D36" s="3" t="e">
        <f>VLOOKUP(Table2[[#This Row],[Product code (client)]],#REF!, 2, FALSE)</f>
        <v>#REF!</v>
      </c>
      <c r="E36" s="1" t="s">
        <v>30</v>
      </c>
      <c r="F36" s="1" t="s">
        <v>50</v>
      </c>
      <c r="G36" s="4">
        <v>6</v>
      </c>
      <c r="H36" s="33" t="s">
        <v>20</v>
      </c>
      <c r="I36" s="1" t="s">
        <v>64</v>
      </c>
      <c r="J36" s="5">
        <v>43397</v>
      </c>
      <c r="K36" s="5" t="e">
        <f>DATE(YEAR([1]!Table2[[#This Row],[Date tested]]),MONTH([1]!Table2[[#This Row],[Date tested]])+[1]!Table2[[#This Row],[Frequency (in months)]], DAY([1]!Table2[[#This Row],[Date tested]]))</f>
        <v>#REF!</v>
      </c>
      <c r="L36" s="5">
        <v>43413</v>
      </c>
    </row>
    <row r="37" spans="1:12" hidden="1">
      <c r="A37" s="3" t="s">
        <v>41</v>
      </c>
      <c r="B37" s="3" t="s">
        <v>29</v>
      </c>
      <c r="C37" s="3">
        <v>4260</v>
      </c>
      <c r="D37" s="3" t="e">
        <f>VLOOKUP(Table2[[#This Row],[Product code (client)]],#REF!, 2, FALSE)</f>
        <v>#REF!</v>
      </c>
      <c r="E37" s="1" t="s">
        <v>30</v>
      </c>
      <c r="F37" s="1" t="s">
        <v>50</v>
      </c>
      <c r="G37" s="4">
        <v>6</v>
      </c>
      <c r="H37" s="33" t="s">
        <v>20</v>
      </c>
      <c r="I37" s="1" t="s">
        <v>65</v>
      </c>
      <c r="J37" s="5">
        <v>43397</v>
      </c>
      <c r="K37" s="5" t="e">
        <f>DATE(YEAR([1]!Table2[[#This Row],[Date tested]]),MONTH([1]!Table2[[#This Row],[Date tested]])+[1]!Table2[[#This Row],[Frequency (in months)]], DAY([1]!Table2[[#This Row],[Date tested]]))</f>
        <v>#REF!</v>
      </c>
      <c r="L37" s="5">
        <v>43413</v>
      </c>
    </row>
    <row r="38" spans="1:12" hidden="1">
      <c r="A38" s="3" t="s">
        <v>41</v>
      </c>
      <c r="B38" s="3" t="s">
        <v>29</v>
      </c>
      <c r="C38" s="3">
        <v>4278</v>
      </c>
      <c r="D38" s="3" t="e">
        <f>VLOOKUP(Table2[[#This Row],[Product code (client)]],#REF!, 2, FALSE)</f>
        <v>#REF!</v>
      </c>
      <c r="E38" s="1" t="s">
        <v>30</v>
      </c>
      <c r="F38" s="1" t="s">
        <v>50</v>
      </c>
      <c r="G38" s="4">
        <v>6</v>
      </c>
      <c r="H38" s="33" t="s">
        <v>20</v>
      </c>
      <c r="I38" s="1" t="s">
        <v>66</v>
      </c>
      <c r="J38" s="5">
        <v>43397</v>
      </c>
      <c r="K38" s="5" t="e">
        <f>DATE(YEAR([1]!Table2[[#This Row],[Date tested]]),MONTH([1]!Table2[[#This Row],[Date tested]])+[1]!Table2[[#This Row],[Frequency (in months)]], DAY([1]!Table2[[#This Row],[Date tested]]))</f>
        <v>#REF!</v>
      </c>
      <c r="L38" s="5">
        <v>43413</v>
      </c>
    </row>
    <row r="39" spans="1:12" hidden="1">
      <c r="A39" s="3" t="s">
        <v>41</v>
      </c>
      <c r="B39" s="3" t="s">
        <v>29</v>
      </c>
      <c r="C39" s="3">
        <v>4249</v>
      </c>
      <c r="D39" s="3" t="e">
        <f>VLOOKUP(Table2[[#This Row],[Product code (client)]],#REF!, 2, FALSE)</f>
        <v>#REF!</v>
      </c>
      <c r="E39" s="1" t="s">
        <v>30</v>
      </c>
      <c r="F39" s="1" t="s">
        <v>50</v>
      </c>
      <c r="G39" s="4">
        <v>6</v>
      </c>
      <c r="H39" s="33" t="s">
        <v>20</v>
      </c>
      <c r="I39" s="1" t="s">
        <v>67</v>
      </c>
      <c r="J39" s="5">
        <v>43397</v>
      </c>
      <c r="K39" s="5" t="e">
        <f>DATE(YEAR([1]!Table2[[#This Row],[Date tested]]),MONTH([1]!Table2[[#This Row],[Date tested]])+[1]!Table2[[#This Row],[Frequency (in months)]], DAY([1]!Table2[[#This Row],[Date tested]]))</f>
        <v>#REF!</v>
      </c>
      <c r="L39" s="5">
        <v>43413</v>
      </c>
    </row>
    <row r="40" spans="1:12" hidden="1">
      <c r="A40" s="3" t="s">
        <v>41</v>
      </c>
      <c r="B40" s="3" t="s">
        <v>29</v>
      </c>
      <c r="C40" s="3">
        <v>4110</v>
      </c>
      <c r="D40" s="3" t="e">
        <f>VLOOKUP(Table2[[#This Row],[Product code (client)]],#REF!, 2, FALSE)</f>
        <v>#REF!</v>
      </c>
      <c r="E40" s="1" t="s">
        <v>30</v>
      </c>
      <c r="F40" s="1" t="s">
        <v>50</v>
      </c>
      <c r="G40" s="4">
        <v>6</v>
      </c>
      <c r="H40" s="33" t="s">
        <v>20</v>
      </c>
      <c r="I40" s="1" t="s">
        <v>68</v>
      </c>
      <c r="J40" s="5">
        <v>43397</v>
      </c>
      <c r="K40" s="5" t="e">
        <f>DATE(YEAR([1]!Table2[[#This Row],[Date tested]]),MONTH([1]!Table2[[#This Row],[Date tested]])+[1]!Table2[[#This Row],[Frequency (in months)]], DAY([1]!Table2[[#This Row],[Date tested]]))</f>
        <v>#REF!</v>
      </c>
      <c r="L40" s="5">
        <v>43413</v>
      </c>
    </row>
    <row r="41" spans="1:12" ht="72.599999999999994" hidden="1">
      <c r="A41" s="3" t="s">
        <v>16</v>
      </c>
      <c r="B41" s="3" t="s">
        <v>17</v>
      </c>
      <c r="C41" s="3">
        <v>1127</v>
      </c>
      <c r="D41" s="3" t="e">
        <f>VLOOKUP(Table2[[#This Row],[Product code (client)]],#REF!, 2, FALSE)</f>
        <v>#REF!</v>
      </c>
      <c r="E41" s="3" t="s">
        <v>18</v>
      </c>
      <c r="F41" s="1" t="s">
        <v>19</v>
      </c>
      <c r="G41" s="4">
        <v>3</v>
      </c>
      <c r="H41" s="33" t="s">
        <v>20</v>
      </c>
      <c r="I41" s="1" t="s">
        <v>69</v>
      </c>
      <c r="J41" s="5">
        <v>43308</v>
      </c>
      <c r="K41" s="5" t="e">
        <f>DATE(YEAR([1]!Table2[[#This Row],[Date tested]]),MONTH([1]!Table2[[#This Row],[Date tested]])+[1]!Table2[[#This Row],[Frequency (in months)]], DAY([1]!Table2[[#This Row],[Date tested]]))</f>
        <v>#REF!</v>
      </c>
      <c r="L41" s="5">
        <v>43413</v>
      </c>
    </row>
    <row r="42" spans="1:12" ht="72.599999999999994" hidden="1">
      <c r="A42" s="3" t="s">
        <v>16</v>
      </c>
      <c r="B42" s="3" t="s">
        <v>17</v>
      </c>
      <c r="C42" s="3">
        <v>1116</v>
      </c>
      <c r="D42" s="3" t="e">
        <f>VLOOKUP(Table2[[#This Row],[Product code (client)]],#REF!, 2, FALSE)</f>
        <v>#REF!</v>
      </c>
      <c r="E42" s="3" t="s">
        <v>18</v>
      </c>
      <c r="F42" s="1" t="s">
        <v>19</v>
      </c>
      <c r="G42" s="4">
        <v>3</v>
      </c>
      <c r="H42" s="33" t="s">
        <v>20</v>
      </c>
      <c r="I42" s="1" t="s">
        <v>70</v>
      </c>
      <c r="J42" s="5">
        <v>43308</v>
      </c>
      <c r="K42" s="5" t="e">
        <f>DATE(YEAR([1]!Table2[[#This Row],[Date tested]]),MONTH([1]!Table2[[#This Row],[Date tested]])+[1]!Table2[[#This Row],[Frequency (in months)]], DAY([1]!Table2[[#This Row],[Date tested]]))</f>
        <v>#REF!</v>
      </c>
      <c r="L42" s="5">
        <v>43413</v>
      </c>
    </row>
    <row r="43" spans="1:12" ht="72.599999999999994" hidden="1">
      <c r="A43" s="3" t="s">
        <v>16</v>
      </c>
      <c r="B43" s="3" t="s">
        <v>17</v>
      </c>
      <c r="C43" s="3">
        <v>1191</v>
      </c>
      <c r="D43" s="3" t="e">
        <f>VLOOKUP(Table2[[#This Row],[Product code (client)]],#REF!, 2, FALSE)</f>
        <v>#REF!</v>
      </c>
      <c r="E43" s="3" t="s">
        <v>18</v>
      </c>
      <c r="F43" s="1" t="s">
        <v>19</v>
      </c>
      <c r="G43" s="4">
        <v>3</v>
      </c>
      <c r="H43" s="33" t="s">
        <v>20</v>
      </c>
      <c r="I43" s="1" t="s">
        <v>71</v>
      </c>
      <c r="J43" s="5">
        <v>43308</v>
      </c>
      <c r="K43" s="5" t="e">
        <f>DATE(YEAR([1]!Table2[[#This Row],[Date tested]]),MONTH([1]!Table2[[#This Row],[Date tested]])+[1]!Table2[[#This Row],[Frequency (in months)]], DAY([1]!Table2[[#This Row],[Date tested]]))</f>
        <v>#REF!</v>
      </c>
      <c r="L43" s="5">
        <v>43413</v>
      </c>
    </row>
    <row r="44" spans="1:12" ht="72.599999999999994" hidden="1">
      <c r="A44" s="3" t="s">
        <v>16</v>
      </c>
      <c r="B44" s="3" t="s">
        <v>17</v>
      </c>
      <c r="C44" s="3">
        <v>1189</v>
      </c>
      <c r="D44" s="3" t="e">
        <f>VLOOKUP(Table2[[#This Row],[Product code (client)]],#REF!, 2, FALSE)</f>
        <v>#REF!</v>
      </c>
      <c r="E44" s="3" t="s">
        <v>18</v>
      </c>
      <c r="F44" s="1" t="s">
        <v>19</v>
      </c>
      <c r="G44" s="4">
        <v>3</v>
      </c>
      <c r="H44" s="33" t="s">
        <v>20</v>
      </c>
      <c r="I44" s="1" t="s">
        <v>72</v>
      </c>
      <c r="J44" s="5">
        <v>43308</v>
      </c>
      <c r="K44" s="5" t="e">
        <f>DATE(YEAR([1]!Table2[[#This Row],[Date tested]]),MONTH([1]!Table2[[#This Row],[Date tested]])+[1]!Table2[[#This Row],[Frequency (in months)]], DAY([1]!Table2[[#This Row],[Date tested]]))</f>
        <v>#REF!</v>
      </c>
      <c r="L44" s="5">
        <v>43413</v>
      </c>
    </row>
    <row r="45" spans="1:12" ht="72.599999999999994" hidden="1">
      <c r="A45" s="3" t="s">
        <v>16</v>
      </c>
      <c r="B45" s="3" t="s">
        <v>17</v>
      </c>
      <c r="C45" s="3">
        <v>1200</v>
      </c>
      <c r="D45" s="3" t="e">
        <f>VLOOKUP(Table2[[#This Row],[Product code (client)]],#REF!, 2, FALSE)</f>
        <v>#REF!</v>
      </c>
      <c r="E45" s="3" t="s">
        <v>18</v>
      </c>
      <c r="F45" s="1" t="s">
        <v>19</v>
      </c>
      <c r="G45" s="4">
        <v>3</v>
      </c>
      <c r="H45" s="33" t="s">
        <v>20</v>
      </c>
      <c r="I45" s="1" t="s">
        <v>73</v>
      </c>
      <c r="J45" s="5">
        <v>43308</v>
      </c>
      <c r="K45" s="5" t="e">
        <f>DATE(YEAR([1]!Table2[[#This Row],[Date tested]]),MONTH([1]!Table2[[#This Row],[Date tested]])+[1]!Table2[[#This Row],[Frequency (in months)]], DAY([1]!Table2[[#This Row],[Date tested]]))</f>
        <v>#REF!</v>
      </c>
      <c r="L45" s="5">
        <v>43413</v>
      </c>
    </row>
    <row r="46" spans="1:12" hidden="1">
      <c r="A46" s="3" t="s">
        <v>26</v>
      </c>
      <c r="B46" s="3" t="s">
        <v>17</v>
      </c>
      <c r="C46" s="3">
        <v>1151</v>
      </c>
      <c r="D46" s="3" t="e">
        <f>VLOOKUP(Table2[[#This Row],[Product code (client)]],#REF!, 2, FALSE)</f>
        <v>#REF!</v>
      </c>
      <c r="E46" s="3" t="s">
        <v>18</v>
      </c>
      <c r="F46" s="3" t="s">
        <v>19</v>
      </c>
      <c r="G46" s="4">
        <v>3</v>
      </c>
      <c r="H46" s="33" t="s">
        <v>20</v>
      </c>
      <c r="I46" s="1" t="s">
        <v>74</v>
      </c>
      <c r="J46" s="5">
        <v>43432</v>
      </c>
      <c r="K46" s="5" t="e">
        <f>DATE(YEAR([1]!Table2[[#This Row],[Date tested]]),MONTH([1]!Table2[[#This Row],[Date tested]])+[1]!Table2[[#This Row],[Frequency (in months)]], DAY([1]!Table2[[#This Row],[Date tested]]))</f>
        <v>#REF!</v>
      </c>
      <c r="L46" s="5">
        <v>43451</v>
      </c>
    </row>
    <row r="47" spans="1:12" ht="29.1" hidden="1">
      <c r="A47" s="1" t="s">
        <v>41</v>
      </c>
      <c r="B47" s="1" t="s">
        <v>29</v>
      </c>
      <c r="C47" s="3">
        <v>1129</v>
      </c>
      <c r="D47" s="1" t="e">
        <f>VLOOKUP(Table2[[#This Row],[Product code (client)]],#REF!, 2, FALSE)</f>
        <v>#REF!</v>
      </c>
      <c r="E47" s="1" t="s">
        <v>18</v>
      </c>
      <c r="F47" s="1" t="s">
        <v>42</v>
      </c>
      <c r="G47" s="4">
        <v>3</v>
      </c>
      <c r="H47" s="33" t="s">
        <v>20</v>
      </c>
      <c r="I47" s="1" t="s">
        <v>75</v>
      </c>
      <c r="J47" s="15">
        <v>43424</v>
      </c>
      <c r="K47" s="15" t="e">
        <f>DATE(YEAR([1]!Table2[[#This Row],[Date tested]]),MONTH([1]!Table2[[#This Row],[Date tested]])+[1]!Table2[[#This Row],[Frequency (in months)]], DAY([1]!Table2[[#This Row],[Date tested]]))</f>
        <v>#REF!</v>
      </c>
      <c r="L47" s="15">
        <v>43427</v>
      </c>
    </row>
    <row r="48" spans="1:12" ht="29.1" hidden="1">
      <c r="A48" s="3" t="s">
        <v>76</v>
      </c>
      <c r="B48" s="1" t="s">
        <v>29</v>
      </c>
      <c r="C48" s="1" t="s">
        <v>77</v>
      </c>
      <c r="D48" s="1" t="s">
        <v>78</v>
      </c>
      <c r="E48" s="1" t="s">
        <v>30</v>
      </c>
      <c r="F48" s="1" t="s">
        <v>79</v>
      </c>
      <c r="G48" s="4">
        <v>3</v>
      </c>
      <c r="H48" s="33" t="s">
        <v>80</v>
      </c>
      <c r="I48" s="1" t="s">
        <v>81</v>
      </c>
      <c r="J48" s="5">
        <v>43528</v>
      </c>
      <c r="K48" s="5" t="e">
        <f>DATE(YEAR([1]!Table2[[#This Row],[Date tested]]),MONTH([1]!Table2[[#This Row],[Date tested]])+[1]!Table2[[#This Row],[Frequency (in months)]], DAY([1]!Table2[[#This Row],[Date tested]]))</f>
        <v>#REF!</v>
      </c>
      <c r="L48" s="5">
        <v>43560</v>
      </c>
    </row>
    <row r="49" spans="1:12" hidden="1">
      <c r="A49" s="3" t="s">
        <v>76</v>
      </c>
      <c r="B49" s="1" t="s">
        <v>29</v>
      </c>
      <c r="C49" s="1" t="s">
        <v>77</v>
      </c>
      <c r="D49" s="1" t="s">
        <v>82</v>
      </c>
      <c r="E49" s="1" t="s">
        <v>30</v>
      </c>
      <c r="F49" s="1" t="s">
        <v>83</v>
      </c>
      <c r="G49" s="4">
        <v>3</v>
      </c>
      <c r="H49" s="33" t="s">
        <v>20</v>
      </c>
      <c r="I49" s="1" t="s">
        <v>84</v>
      </c>
      <c r="J49" s="5">
        <v>43651</v>
      </c>
      <c r="K49" s="5" t="e">
        <f>DATE(YEAR([1]!Table2[[#This Row],[Date tested]]),MONTH([1]!Table2[[#This Row],[Date tested]])+[1]!Table2[[#This Row],[Frequency (in months)]], DAY([1]!Table2[[#This Row],[Date tested]]))</f>
        <v>#REF!</v>
      </c>
      <c r="L49" s="5">
        <v>43692</v>
      </c>
    </row>
    <row r="50" spans="1:12" hidden="1">
      <c r="A50" s="3" t="s">
        <v>76</v>
      </c>
      <c r="B50" s="1" t="s">
        <v>29</v>
      </c>
      <c r="C50" s="1" t="s">
        <v>77</v>
      </c>
      <c r="D50" s="1" t="s">
        <v>82</v>
      </c>
      <c r="E50" s="1" t="s">
        <v>30</v>
      </c>
      <c r="F50" s="1" t="s">
        <v>85</v>
      </c>
      <c r="G50" s="4">
        <v>3</v>
      </c>
      <c r="H50" s="33" t="s">
        <v>20</v>
      </c>
      <c r="I50" s="1" t="s">
        <v>86</v>
      </c>
      <c r="J50" s="15">
        <v>43731</v>
      </c>
      <c r="K50" s="15" t="e">
        <f>DATE(YEAR([1]!Table2[[#This Row],[Date tested]]),MONTH([1]!Table2[[#This Row],[Date tested]])+[1]!Table2[[#This Row],[Frequency (in months)]], DAY([1]!Table2[[#This Row],[Date tested]]))</f>
        <v>#REF!</v>
      </c>
      <c r="L50" s="5"/>
    </row>
    <row r="51" spans="1:12" ht="29.1" hidden="1">
      <c r="A51" s="3" t="s">
        <v>76</v>
      </c>
      <c r="B51" s="1" t="s">
        <v>29</v>
      </c>
      <c r="C51" s="1" t="s">
        <v>77</v>
      </c>
      <c r="D51" s="1" t="s">
        <v>82</v>
      </c>
      <c r="E51" s="1" t="s">
        <v>30</v>
      </c>
      <c r="F51" s="1" t="s">
        <v>85</v>
      </c>
      <c r="G51" s="4">
        <v>3</v>
      </c>
      <c r="H51" s="33" t="s">
        <v>87</v>
      </c>
      <c r="I51" s="1" t="s">
        <v>88</v>
      </c>
      <c r="J51" s="15">
        <v>43882</v>
      </c>
      <c r="K51" s="30">
        <f>DATE(YEAR(Table2[[#This Row],[Date tested]]),MONTH(Table2[[#This Row],[Date tested]])+Table2[[#This Row],[Frequency (in months)]], DAY(Table2[[#This Row],[Date tested]]))</f>
        <v>43972</v>
      </c>
      <c r="L51" s="15"/>
    </row>
    <row r="52" spans="1:12" ht="1.9" hidden="1" customHeight="1">
      <c r="A52" s="1" t="s">
        <v>89</v>
      </c>
      <c r="B52" s="1" t="s">
        <v>17</v>
      </c>
      <c r="C52" s="1" t="s">
        <v>77</v>
      </c>
      <c r="D52" s="1" t="s">
        <v>90</v>
      </c>
      <c r="E52" s="1" t="s">
        <v>30</v>
      </c>
      <c r="F52" s="3" t="s">
        <v>91</v>
      </c>
      <c r="G52" s="4">
        <v>6</v>
      </c>
      <c r="H52" s="33" t="s">
        <v>20</v>
      </c>
      <c r="I52" s="1" t="s">
        <v>92</v>
      </c>
      <c r="J52" s="5">
        <v>43671</v>
      </c>
      <c r="K52" s="5" t="e">
        <f>DATE(YEAR([1]!Table2[[#This Row],[Date tested]]),MONTH([1]!Table2[[#This Row],[Date tested]])+[1]!Table2[[#This Row],[Frequency (in months)]], DAY([1]!Table2[[#This Row],[Date tested]]))</f>
        <v>#REF!</v>
      </c>
    </row>
    <row r="53" spans="1:12" ht="29.1" hidden="1">
      <c r="A53" s="1" t="s">
        <v>89</v>
      </c>
      <c r="B53" s="1" t="s">
        <v>17</v>
      </c>
      <c r="C53" s="1" t="s">
        <v>77</v>
      </c>
      <c r="D53" s="1" t="s">
        <v>90</v>
      </c>
      <c r="E53" s="1" t="s">
        <v>30</v>
      </c>
      <c r="F53" s="1" t="s">
        <v>93</v>
      </c>
      <c r="G53" s="21">
        <v>4</v>
      </c>
      <c r="H53" s="33" t="s">
        <v>20</v>
      </c>
      <c r="I53" s="1" t="s">
        <v>94</v>
      </c>
      <c r="J53" s="15">
        <v>43786</v>
      </c>
      <c r="K53" s="5" t="e">
        <f>DATE(YEAR([1]!Table2[[#This Row],[Date tested]]),MONTH([1]!Table2[[#This Row],[Date tested]])+[1]!Table2[[#This Row],[Frequency (in months)]], DAY([1]!Table2[[#This Row],[Date tested]]))</f>
        <v>#REF!</v>
      </c>
      <c r="L53" s="15"/>
    </row>
    <row r="54" spans="1:12" s="33" customFormat="1" ht="12">
      <c r="A54" s="33" t="s">
        <v>89</v>
      </c>
      <c r="B54" s="33" t="s">
        <v>17</v>
      </c>
      <c r="C54" s="33">
        <v>2117</v>
      </c>
      <c r="D54" s="33" t="e">
        <f>VLOOKUP(Table2[[#This Row],[Product code (client)]],#REF!, 2, FALSE)</f>
        <v>#REF!</v>
      </c>
      <c r="E54" s="33" t="s">
        <v>30</v>
      </c>
      <c r="F54" s="33" t="s">
        <v>95</v>
      </c>
      <c r="G54" s="40">
        <v>6</v>
      </c>
      <c r="H54" s="33" t="s">
        <v>20</v>
      </c>
      <c r="I54" s="33" t="s">
        <v>96</v>
      </c>
      <c r="J54" s="41">
        <v>43789</v>
      </c>
      <c r="K54" s="41">
        <f>DATE(YEAR(Table2[[#This Row],[Date tested]]),MONTH(Table2[[#This Row],[Date tested]])+Table2[[#This Row],[Frequency (in months)]], DAY(Table2[[#This Row],[Date tested]]))</f>
        <v>43971</v>
      </c>
    </row>
    <row r="55" spans="1:12" s="33" customFormat="1" ht="12">
      <c r="A55" s="33" t="s">
        <v>89</v>
      </c>
      <c r="B55" s="33" t="s">
        <v>17</v>
      </c>
      <c r="C55" s="33">
        <v>2117</v>
      </c>
      <c r="D55" s="33" t="e">
        <f>VLOOKUP(Table2[[#This Row],[Product code (client)]],#REF!, 2, FALSE)</f>
        <v>#REF!</v>
      </c>
      <c r="E55" s="33" t="s">
        <v>30</v>
      </c>
      <c r="F55" s="33" t="s">
        <v>97</v>
      </c>
      <c r="G55" s="40">
        <v>12</v>
      </c>
      <c r="H55" s="33" t="s">
        <v>98</v>
      </c>
      <c r="I55" s="33" t="s">
        <v>99</v>
      </c>
      <c r="J55" s="41">
        <v>43801</v>
      </c>
      <c r="K55" s="42">
        <f>DATE(YEAR(Table2[[#This Row],[Date tested]]),MONTH(Table2[[#This Row],[Date tested]])+Table2[[#This Row],[Frequency (in months)]], DAY(Table2[[#This Row],[Date tested]]))</f>
        <v>44167</v>
      </c>
      <c r="L55" s="41">
        <v>43811</v>
      </c>
    </row>
    <row r="56" spans="1:12" s="33" customFormat="1" ht="1.1499999999999999" customHeight="1">
      <c r="A56" s="33" t="s">
        <v>89</v>
      </c>
      <c r="B56" s="33" t="s">
        <v>17</v>
      </c>
      <c r="C56" s="33">
        <v>2125</v>
      </c>
      <c r="D56" s="33" t="e">
        <f>VLOOKUP(Table2[[#This Row],[Product code (client)]],#REF!, 2, FALSE)</f>
        <v>#REF!</v>
      </c>
      <c r="E56" s="33" t="s">
        <v>30</v>
      </c>
      <c r="F56" s="33" t="s">
        <v>95</v>
      </c>
      <c r="G56" s="40">
        <v>6</v>
      </c>
      <c r="H56" s="33" t="s">
        <v>20</v>
      </c>
      <c r="I56" s="33" t="s">
        <v>100</v>
      </c>
      <c r="J56" s="41">
        <v>43789</v>
      </c>
      <c r="K56" s="41" t="e">
        <f>DATE(YEAR([1]!Table2[[#This Row],[Date tested]]),MONTH([1]!Table2[[#This Row],[Date tested]])+[1]!Table2[[#This Row],[Frequency (in months)]], DAY([1]!Table2[[#This Row],[Date tested]]))</f>
        <v>#REF!</v>
      </c>
    </row>
    <row r="57" spans="1:12" s="33" customFormat="1" ht="12">
      <c r="A57" s="33" t="s">
        <v>89</v>
      </c>
      <c r="B57" s="33" t="s">
        <v>17</v>
      </c>
      <c r="C57" s="33">
        <v>2125</v>
      </c>
      <c r="D57" s="33" t="e">
        <f>VLOOKUP(Table2[[#This Row],[Product code (client)]],#REF!, 2, FALSE)</f>
        <v>#REF!</v>
      </c>
      <c r="E57" s="33" t="s">
        <v>30</v>
      </c>
      <c r="F57" s="33" t="s">
        <v>97</v>
      </c>
      <c r="G57" s="40">
        <v>12</v>
      </c>
      <c r="H57" s="33" t="s">
        <v>101</v>
      </c>
      <c r="I57" s="33" t="s">
        <v>102</v>
      </c>
      <c r="J57" s="41">
        <v>43801</v>
      </c>
      <c r="K57" s="42">
        <f>DATE(YEAR(Table2[[#This Row],[Date tested]]),MONTH(Table2[[#This Row],[Date tested]])+Table2[[#This Row],[Frequency (in months)]], DAY(Table2[[#This Row],[Date tested]]))</f>
        <v>44167</v>
      </c>
      <c r="L57" s="41">
        <v>43811</v>
      </c>
    </row>
    <row r="58" spans="1:12" s="33" customFormat="1" ht="1.1499999999999999" customHeight="1">
      <c r="A58" s="33" t="s">
        <v>103</v>
      </c>
      <c r="B58" s="33" t="s">
        <v>17</v>
      </c>
      <c r="C58" s="33">
        <v>2105</v>
      </c>
      <c r="D58" s="33" t="e">
        <f>VLOOKUP(Table2[[#This Row],[Product code (client)]],#REF!, 2, FALSE)</f>
        <v>#REF!</v>
      </c>
      <c r="E58" s="33" t="s">
        <v>30</v>
      </c>
      <c r="F58" s="33" t="s">
        <v>104</v>
      </c>
      <c r="G58" s="40">
        <v>6</v>
      </c>
      <c r="H58" s="33" t="s">
        <v>20</v>
      </c>
      <c r="I58" s="33" t="s">
        <v>105</v>
      </c>
      <c r="J58" s="41">
        <v>43511</v>
      </c>
      <c r="K58" s="41">
        <f>DATE(YEAR(Table2[[#This Row],[Date tested]]),MONTH(Table2[[#This Row],[Date tested]])+Table2[[#This Row],[Frequency (in months)]], DAY(Table2[[#This Row],[Date tested]]))</f>
        <v>43692</v>
      </c>
      <c r="L58" s="41"/>
    </row>
    <row r="59" spans="1:12" s="33" customFormat="1" ht="12">
      <c r="A59" s="33" t="s">
        <v>103</v>
      </c>
      <c r="B59" s="33" t="s">
        <v>17</v>
      </c>
      <c r="C59" s="33">
        <v>2125</v>
      </c>
      <c r="D59" s="33" t="e">
        <f>VLOOKUP(Table2[[#This Row],[Product code (client)]],#REF!, 2, FALSE)</f>
        <v>#REF!</v>
      </c>
      <c r="E59" s="33" t="s">
        <v>30</v>
      </c>
      <c r="F59" s="33" t="s">
        <v>104</v>
      </c>
      <c r="G59" s="40">
        <v>6</v>
      </c>
      <c r="H59" s="33" t="s">
        <v>20</v>
      </c>
      <c r="I59" s="33" t="s">
        <v>106</v>
      </c>
      <c r="J59" s="41">
        <v>43511</v>
      </c>
      <c r="K59" s="41">
        <f>DATE(YEAR(Table2[[#This Row],[Date tested]]),MONTH(Table2[[#This Row],[Date tested]])+Table2[[#This Row],[Frequency (in months)]], DAY(Table2[[#This Row],[Date tested]]))</f>
        <v>43692</v>
      </c>
      <c r="L59" s="41"/>
    </row>
    <row r="60" spans="1:12" s="33" customFormat="1" ht="12">
      <c r="A60" s="33" t="s">
        <v>103</v>
      </c>
      <c r="B60" s="33" t="s">
        <v>17</v>
      </c>
      <c r="C60" s="33">
        <v>2115</v>
      </c>
      <c r="D60" s="33" t="e">
        <f>VLOOKUP(Table2[[#This Row],[Product code (client)]],#REF!, 2, FALSE)</f>
        <v>#REF!</v>
      </c>
      <c r="E60" s="33" t="s">
        <v>30</v>
      </c>
      <c r="F60" s="33" t="s">
        <v>104</v>
      </c>
      <c r="G60" s="40">
        <v>6</v>
      </c>
      <c r="H60" s="33" t="s">
        <v>20</v>
      </c>
      <c r="I60" s="33" t="s">
        <v>107</v>
      </c>
      <c r="J60" s="41">
        <v>43637</v>
      </c>
      <c r="K60" s="41">
        <f>DATE(YEAR(Table2[[#This Row],[Date tested]]),MONTH(Table2[[#This Row],[Date tested]])+Table2[[#This Row],[Frequency (in months)]], DAY(Table2[[#This Row],[Date tested]]))</f>
        <v>43820</v>
      </c>
    </row>
    <row r="61" spans="1:12" s="33" customFormat="1" ht="12">
      <c r="A61" s="33" t="s">
        <v>103</v>
      </c>
      <c r="B61" s="33" t="s">
        <v>17</v>
      </c>
      <c r="C61" s="33">
        <v>2111</v>
      </c>
      <c r="D61" s="33" t="e">
        <f>VLOOKUP(Table2[[#This Row],[Product code (client)]],#REF!, 2, FALSE)</f>
        <v>#REF!</v>
      </c>
      <c r="E61" s="33" t="s">
        <v>30</v>
      </c>
      <c r="F61" s="33" t="s">
        <v>104</v>
      </c>
      <c r="G61" s="40">
        <v>6</v>
      </c>
      <c r="H61" s="33" t="s">
        <v>20</v>
      </c>
      <c r="I61" s="33" t="s">
        <v>108</v>
      </c>
      <c r="J61" s="41">
        <v>43637</v>
      </c>
      <c r="K61" s="41">
        <f>DATE(YEAR(Table2[[#This Row],[Date tested]]),MONTH(Table2[[#This Row],[Date tested]])+Table2[[#This Row],[Frequency (in months)]], DAY(Table2[[#This Row],[Date tested]]))</f>
        <v>43820</v>
      </c>
    </row>
    <row r="62" spans="1:12" ht="29.1" hidden="1">
      <c r="A62" s="1" t="s">
        <v>103</v>
      </c>
      <c r="B62" s="1" t="s">
        <v>17</v>
      </c>
      <c r="C62" s="1" t="s">
        <v>77</v>
      </c>
      <c r="D62" s="1" t="s">
        <v>90</v>
      </c>
      <c r="E62" s="1" t="s">
        <v>30</v>
      </c>
      <c r="F62" s="3" t="s">
        <v>91</v>
      </c>
      <c r="G62" s="4">
        <v>6</v>
      </c>
      <c r="H62" s="33" t="s">
        <v>20</v>
      </c>
      <c r="I62" s="1" t="s">
        <v>109</v>
      </c>
      <c r="J62" s="5">
        <v>43636</v>
      </c>
      <c r="K62" s="5" t="e">
        <f>DATE(YEAR([1]!Table2[[#This Row],[Date tested]]),MONTH([1]!Table2[[#This Row],[Date tested]])+[1]!Table2[[#This Row],[Frequency (in months)]], DAY([1]!Table2[[#This Row],[Date tested]]))</f>
        <v>#REF!</v>
      </c>
    </row>
    <row r="63" spans="1:12" s="33" customFormat="1" ht="12">
      <c r="A63" s="33" t="s">
        <v>103</v>
      </c>
      <c r="B63" s="33" t="s">
        <v>17</v>
      </c>
      <c r="C63" s="33">
        <v>2109</v>
      </c>
      <c r="D63" s="33" t="e">
        <f>VLOOKUP(Table2[[#This Row],[Product code (client)]],#REF!, 2, FALSE)</f>
        <v>#REF!</v>
      </c>
      <c r="E63" s="33" t="s">
        <v>30</v>
      </c>
      <c r="F63" s="33" t="s">
        <v>95</v>
      </c>
      <c r="G63" s="40">
        <v>6</v>
      </c>
      <c r="H63" s="33" t="s">
        <v>20</v>
      </c>
      <c r="I63" s="33" t="s">
        <v>110</v>
      </c>
      <c r="J63" s="41">
        <v>43789</v>
      </c>
      <c r="K63" s="41">
        <f>DATE(YEAR(Table2[[#This Row],[Date tested]]),MONTH(Table2[[#This Row],[Date tested]])+Table2[[#This Row],[Frequency (in months)]], DAY(Table2[[#This Row],[Date tested]]))</f>
        <v>43971</v>
      </c>
    </row>
    <row r="64" spans="1:12" s="33" customFormat="1" ht="12">
      <c r="A64" s="33" t="s">
        <v>103</v>
      </c>
      <c r="B64" s="33" t="s">
        <v>17</v>
      </c>
      <c r="C64" s="33">
        <v>2109</v>
      </c>
      <c r="D64" s="33" t="e">
        <f>VLOOKUP(Table2[[#This Row],[Product code (client)]],#REF!, 2, FALSE)</f>
        <v>#REF!</v>
      </c>
      <c r="E64" s="33" t="s">
        <v>30</v>
      </c>
      <c r="F64" s="33" t="s">
        <v>97</v>
      </c>
      <c r="G64" s="40">
        <v>12</v>
      </c>
      <c r="H64" s="33" t="s">
        <v>20</v>
      </c>
      <c r="I64" s="33" t="s">
        <v>111</v>
      </c>
      <c r="J64" s="41">
        <v>43801</v>
      </c>
      <c r="K64" s="42">
        <f>DATE(YEAR(Table2[[#This Row],[Date tested]]),MONTH(Table2[[#This Row],[Date tested]])+Table2[[#This Row],[Frequency (in months)]], DAY(Table2[[#This Row],[Date tested]]))</f>
        <v>44167</v>
      </c>
      <c r="L64" s="41">
        <v>43811</v>
      </c>
    </row>
    <row r="65" spans="1:12" s="33" customFormat="1" ht="1.1499999999999999" customHeight="1">
      <c r="A65" s="33" t="s">
        <v>103</v>
      </c>
      <c r="B65" s="33" t="s">
        <v>17</v>
      </c>
      <c r="C65" s="33">
        <v>2111</v>
      </c>
      <c r="D65" s="33" t="e">
        <f>VLOOKUP(Table2[[#This Row],[Product code (client)]],#REF!, 2, FALSE)</f>
        <v>#REF!</v>
      </c>
      <c r="E65" s="33" t="s">
        <v>30</v>
      </c>
      <c r="F65" s="33" t="s">
        <v>95</v>
      </c>
      <c r="G65" s="40">
        <v>6</v>
      </c>
      <c r="H65" s="33" t="s">
        <v>20</v>
      </c>
      <c r="I65" s="33" t="s">
        <v>112</v>
      </c>
      <c r="J65" s="41">
        <v>43789</v>
      </c>
      <c r="K65" s="41">
        <f>DATE(YEAR(Table2[[#This Row],[Date tested]]),MONTH(Table2[[#This Row],[Date tested]])+Table2[[#This Row],[Frequency (in months)]], DAY(Table2[[#This Row],[Date tested]]))</f>
        <v>43971</v>
      </c>
    </row>
    <row r="66" spans="1:12" s="33" customFormat="1" ht="12">
      <c r="A66" s="33" t="s">
        <v>103</v>
      </c>
      <c r="B66" s="33" t="s">
        <v>17</v>
      </c>
      <c r="C66" s="33">
        <v>2111</v>
      </c>
      <c r="D66" s="33" t="e">
        <f>VLOOKUP(Table2[[#This Row],[Product code (client)]],#REF!, 2, FALSE)</f>
        <v>#REF!</v>
      </c>
      <c r="E66" s="33" t="s">
        <v>30</v>
      </c>
      <c r="F66" s="33" t="s">
        <v>97</v>
      </c>
      <c r="G66" s="40">
        <v>12</v>
      </c>
      <c r="H66" s="33" t="s">
        <v>113</v>
      </c>
      <c r="I66" s="33" t="s">
        <v>114</v>
      </c>
      <c r="J66" s="41">
        <v>43801</v>
      </c>
      <c r="K66" s="42">
        <f>DATE(YEAR(Table2[[#This Row],[Date tested]]),MONTH(Table2[[#This Row],[Date tested]])+Table2[[#This Row],[Frequency (in months)]], DAY(Table2[[#This Row],[Date tested]]))</f>
        <v>44167</v>
      </c>
      <c r="L66" s="41">
        <v>43811</v>
      </c>
    </row>
    <row r="67" spans="1:12" ht="1.9" hidden="1" customHeight="1">
      <c r="A67" s="1" t="s">
        <v>103</v>
      </c>
      <c r="B67" s="1" t="s">
        <v>17</v>
      </c>
      <c r="C67" s="1" t="s">
        <v>77</v>
      </c>
      <c r="D67" s="1" t="s">
        <v>90</v>
      </c>
      <c r="E67" s="1" t="s">
        <v>30</v>
      </c>
      <c r="F67" s="1" t="s">
        <v>93</v>
      </c>
      <c r="G67" s="21">
        <v>4</v>
      </c>
      <c r="H67" s="33" t="s">
        <v>20</v>
      </c>
      <c r="I67" s="1" t="s">
        <v>115</v>
      </c>
      <c r="J67" s="15">
        <v>43788</v>
      </c>
      <c r="K67" s="5">
        <f>DATE(YEAR(Table2[[#This Row],[Date tested]]),MONTH(Table2[[#This Row],[Date tested]])+Table2[[#This Row],[Frequency (in months)]], DAY(Table2[[#This Row],[Date tested]]))</f>
        <v>43909</v>
      </c>
      <c r="L67" s="15"/>
    </row>
    <row r="68" spans="1:12" s="33" customFormat="1" ht="3" customHeight="1">
      <c r="A68" s="33" t="s">
        <v>116</v>
      </c>
      <c r="B68" s="33" t="s">
        <v>17</v>
      </c>
      <c r="C68" s="33">
        <v>2111</v>
      </c>
      <c r="D68" s="33" t="e">
        <f>VLOOKUP(Table2[[#This Row],[Product code (client)]],#REF!, 2, FALSE)</f>
        <v>#REF!</v>
      </c>
      <c r="E68" s="33" t="s">
        <v>30</v>
      </c>
      <c r="F68" s="33" t="s">
        <v>104</v>
      </c>
      <c r="G68" s="40">
        <v>6</v>
      </c>
      <c r="H68" s="33" t="s">
        <v>20</v>
      </c>
      <c r="I68" s="33" t="s">
        <v>117</v>
      </c>
      <c r="J68" s="41">
        <v>43511</v>
      </c>
      <c r="K68" s="41" t="e">
        <f>DATE(YEAR([1]!Table2[[#This Row],[Date tested]]),MONTH([1]!Table2[[#This Row],[Date tested]])+[1]!Table2[[#This Row],[Frequency (in months)]], DAY([1]!Table2[[#This Row],[Date tested]]))</f>
        <v>#REF!</v>
      </c>
      <c r="L68" s="41"/>
    </row>
    <row r="69" spans="1:12" s="33" customFormat="1" ht="12">
      <c r="A69" s="33" t="s">
        <v>116</v>
      </c>
      <c r="B69" s="33" t="s">
        <v>17</v>
      </c>
      <c r="C69" s="33">
        <v>2109</v>
      </c>
      <c r="D69" s="33" t="e">
        <f>VLOOKUP(Table2[[#This Row],[Product code (client)]],#REF!, 2, FALSE)</f>
        <v>#REF!</v>
      </c>
      <c r="E69" s="33" t="s">
        <v>30</v>
      </c>
      <c r="F69" s="33" t="s">
        <v>104</v>
      </c>
      <c r="G69" s="40">
        <v>6</v>
      </c>
      <c r="H69" s="33" t="s">
        <v>20</v>
      </c>
      <c r="I69" s="33" t="s">
        <v>118</v>
      </c>
      <c r="J69" s="41">
        <v>43511</v>
      </c>
      <c r="K69" s="41">
        <f>DATE(YEAR(Table2[[#This Row],[Date tested]]),MONTH(Table2[[#This Row],[Date tested]])+Table2[[#This Row],[Frequency (in months)]], DAY(Table2[[#This Row],[Date tested]]))</f>
        <v>43692</v>
      </c>
      <c r="L69" s="41"/>
    </row>
    <row r="70" spans="1:12" s="33" customFormat="1" ht="3" customHeight="1">
      <c r="A70" s="33" t="s">
        <v>116</v>
      </c>
      <c r="B70" s="33" t="s">
        <v>17</v>
      </c>
      <c r="C70" s="33">
        <v>2105</v>
      </c>
      <c r="D70" s="33" t="e">
        <f>VLOOKUP(Table2[[#This Row],[Product code (client)]],#REF!, 2, FALSE)</f>
        <v>#REF!</v>
      </c>
      <c r="E70" s="33" t="s">
        <v>30</v>
      </c>
      <c r="F70" s="33" t="s">
        <v>104</v>
      </c>
      <c r="G70" s="40">
        <v>6</v>
      </c>
      <c r="H70" s="33" t="s">
        <v>20</v>
      </c>
      <c r="I70" s="33" t="s">
        <v>119</v>
      </c>
      <c r="J70" s="41">
        <v>43690</v>
      </c>
      <c r="K70" s="41" t="e">
        <f>DATE(YEAR([1]!Table2[[#This Row],[Date tested]]),MONTH([1]!Table2[[#This Row],[Date tested]])+[1]!Table2[[#This Row],[Frequency (in months)]], DAY([1]!Table2[[#This Row],[Date tested]]))</f>
        <v>#REF!</v>
      </c>
    </row>
    <row r="71" spans="1:12" s="33" customFormat="1" ht="12">
      <c r="A71" s="33" t="s">
        <v>116</v>
      </c>
      <c r="B71" s="33" t="s">
        <v>17</v>
      </c>
      <c r="C71" s="33">
        <v>2109</v>
      </c>
      <c r="D71" s="33" t="e">
        <f>VLOOKUP(Table2[[#This Row],[Product code (client)]],#REF!, 2, FALSE)</f>
        <v>#REF!</v>
      </c>
      <c r="E71" s="33" t="s">
        <v>30</v>
      </c>
      <c r="F71" s="33" t="s">
        <v>104</v>
      </c>
      <c r="G71" s="40">
        <v>6</v>
      </c>
      <c r="H71" s="33" t="s">
        <v>20</v>
      </c>
      <c r="I71" s="33" t="s">
        <v>120</v>
      </c>
      <c r="J71" s="41">
        <v>43690</v>
      </c>
      <c r="K71" s="41">
        <f>DATE(YEAR(Table2[[#This Row],[Date tested]]),MONTH(Table2[[#This Row],[Date tested]])+Table2[[#This Row],[Frequency (in months)]], DAY(Table2[[#This Row],[Date tested]]))</f>
        <v>43874</v>
      </c>
    </row>
    <row r="72" spans="1:12" s="33" customFormat="1" ht="12">
      <c r="A72" s="33" t="s">
        <v>116</v>
      </c>
      <c r="B72" s="33" t="s">
        <v>17</v>
      </c>
      <c r="C72" s="33">
        <v>2105</v>
      </c>
      <c r="D72" s="33" t="e">
        <f>VLOOKUP(Table2[[#This Row],[Product code (client)]],#REF!, 2, FALSE)</f>
        <v>#REF!</v>
      </c>
      <c r="E72" s="33" t="s">
        <v>30</v>
      </c>
      <c r="F72" s="33" t="s">
        <v>104</v>
      </c>
      <c r="G72" s="40">
        <v>6</v>
      </c>
      <c r="H72" s="33" t="s">
        <v>20</v>
      </c>
      <c r="I72" s="33" t="s">
        <v>119</v>
      </c>
      <c r="J72" s="41">
        <v>43686</v>
      </c>
      <c r="K72" s="41">
        <f>DATE(YEAR(Table2[[#This Row],[Date tested]]),MONTH(Table2[[#This Row],[Date tested]])+Table2[[#This Row],[Frequency (in months)]], DAY(Table2[[#This Row],[Date tested]]))</f>
        <v>43870</v>
      </c>
    </row>
    <row r="73" spans="1:12" s="33" customFormat="1" ht="12">
      <c r="A73" s="33" t="s">
        <v>116</v>
      </c>
      <c r="B73" s="33" t="s">
        <v>17</v>
      </c>
      <c r="C73" s="33">
        <v>2109</v>
      </c>
      <c r="D73" s="33" t="e">
        <f>VLOOKUP(Table2[[#This Row],[Product code (client)]],#REF!, 2, FALSE)</f>
        <v>#REF!</v>
      </c>
      <c r="E73" s="33" t="s">
        <v>30</v>
      </c>
      <c r="F73" s="33" t="s">
        <v>104</v>
      </c>
      <c r="G73" s="40">
        <v>6</v>
      </c>
      <c r="H73" s="34" t="s">
        <v>20</v>
      </c>
      <c r="I73" s="33" t="s">
        <v>120</v>
      </c>
      <c r="J73" s="41">
        <v>43686</v>
      </c>
      <c r="K73" s="41">
        <f>DATE(YEAR(Table2[[#This Row],[Date tested]]),MONTH(Table2[[#This Row],[Date tested]])+Table2[[#This Row],[Frequency (in months)]], DAY(Table2[[#This Row],[Date tested]]))</f>
        <v>43870</v>
      </c>
    </row>
    <row r="74" spans="1:12" s="33" customFormat="1" ht="12">
      <c r="A74" s="33" t="s">
        <v>116</v>
      </c>
      <c r="B74" s="33" t="s">
        <v>17</v>
      </c>
      <c r="C74" s="33">
        <v>2105</v>
      </c>
      <c r="D74" s="33" t="e">
        <f>VLOOKUP(Table2[[#This Row],[Product code (client)]],#REF!, 2, FALSE)</f>
        <v>#REF!</v>
      </c>
      <c r="E74" s="33" t="s">
        <v>30</v>
      </c>
      <c r="F74" s="33" t="s">
        <v>95</v>
      </c>
      <c r="G74" s="40">
        <v>6</v>
      </c>
      <c r="H74" s="33" t="s">
        <v>20</v>
      </c>
      <c r="I74" s="33" t="s">
        <v>121</v>
      </c>
      <c r="J74" s="41">
        <v>43826</v>
      </c>
      <c r="K74" s="41">
        <f>DATE(YEAR(Table2[[#This Row],[Date tested]]),MONTH(Table2[[#This Row],[Date tested]])+Table2[[#This Row],[Frequency (in months)]], DAY(Table2[[#This Row],[Date tested]]))</f>
        <v>44009</v>
      </c>
      <c r="L74" s="41"/>
    </row>
    <row r="75" spans="1:12" s="33" customFormat="1" ht="12">
      <c r="A75" s="33" t="s">
        <v>116</v>
      </c>
      <c r="B75" s="33" t="s">
        <v>17</v>
      </c>
      <c r="C75" s="33">
        <v>2105</v>
      </c>
      <c r="D75" s="33" t="e">
        <f>VLOOKUP(Table2[[#This Row],[Product code (client)]],#REF!, 2, FALSE)</f>
        <v>#REF!</v>
      </c>
      <c r="E75" s="33" t="s">
        <v>30</v>
      </c>
      <c r="F75" s="33" t="s">
        <v>122</v>
      </c>
      <c r="G75" s="40">
        <v>12</v>
      </c>
      <c r="I75" s="33" t="s">
        <v>123</v>
      </c>
      <c r="J75" s="41">
        <v>43844</v>
      </c>
      <c r="K75" s="42">
        <f>DATE(YEAR(Table2[[#This Row],[Date tested]]),MONTH(Table2[[#This Row],[Date tested]])+Table2[[#This Row],[Frequency (in months)]], DAY(Table2[[#This Row],[Date tested]]))</f>
        <v>44210</v>
      </c>
      <c r="L75" s="41"/>
    </row>
    <row r="76" spans="1:12" s="33" customFormat="1" ht="12">
      <c r="A76" s="33" t="s">
        <v>116</v>
      </c>
      <c r="B76" s="33" t="s">
        <v>17</v>
      </c>
      <c r="C76" s="33">
        <v>2115</v>
      </c>
      <c r="D76" s="33" t="e">
        <f>VLOOKUP(Table2[[#This Row],[Product code (client)]],#REF!, 2, FALSE)</f>
        <v>#REF!</v>
      </c>
      <c r="E76" s="33" t="s">
        <v>30</v>
      </c>
      <c r="F76" s="33" t="s">
        <v>95</v>
      </c>
      <c r="G76" s="40">
        <v>6</v>
      </c>
      <c r="H76" s="33" t="s">
        <v>20</v>
      </c>
      <c r="I76" s="33" t="s">
        <v>124</v>
      </c>
      <c r="J76" s="41">
        <v>43826</v>
      </c>
      <c r="K76" s="41">
        <f>DATE(YEAR(Table2[[#This Row],[Date tested]]),MONTH(Table2[[#This Row],[Date tested]])+Table2[[#This Row],[Frequency (in months)]], DAY(Table2[[#This Row],[Date tested]]))</f>
        <v>44009</v>
      </c>
      <c r="L76" s="41"/>
    </row>
    <row r="77" spans="1:12" s="33" customFormat="1" ht="12">
      <c r="A77" s="33" t="s">
        <v>116</v>
      </c>
      <c r="B77" s="33" t="s">
        <v>17</v>
      </c>
      <c r="C77" s="33">
        <v>2115</v>
      </c>
      <c r="D77" s="33" t="e">
        <f>VLOOKUP(Table2[[#This Row],[Product code (client)]],#REF!, 2, FALSE)</f>
        <v>#REF!</v>
      </c>
      <c r="E77" s="33" t="s">
        <v>30</v>
      </c>
      <c r="F77" s="33" t="s">
        <v>122</v>
      </c>
      <c r="G77" s="40">
        <v>12</v>
      </c>
      <c r="I77" s="33" t="s">
        <v>125</v>
      </c>
      <c r="J77" s="41">
        <v>43844</v>
      </c>
      <c r="K77" s="42">
        <f>DATE(YEAR(Table2[[#This Row],[Date tested]]),MONTH(Table2[[#This Row],[Date tested]])+Table2[[#This Row],[Frequency (in months)]], DAY(Table2[[#This Row],[Date tested]]))</f>
        <v>44210</v>
      </c>
      <c r="L77" s="41"/>
    </row>
    <row r="78" spans="1:12" ht="1.9" hidden="1" customHeight="1">
      <c r="A78" s="1" t="s">
        <v>116</v>
      </c>
      <c r="B78" s="1" t="s">
        <v>17</v>
      </c>
      <c r="C78" s="1" t="s">
        <v>77</v>
      </c>
      <c r="D78" s="1" t="s">
        <v>90</v>
      </c>
      <c r="E78" s="1" t="s">
        <v>30</v>
      </c>
      <c r="F78" s="1" t="s">
        <v>83</v>
      </c>
      <c r="G78" s="21">
        <v>6</v>
      </c>
      <c r="H78" s="35" t="s">
        <v>126</v>
      </c>
      <c r="I78" s="1" t="s">
        <v>127</v>
      </c>
      <c r="J78" s="15">
        <v>43700</v>
      </c>
      <c r="K78" s="15">
        <f>DATE(YEAR(Table2[[#This Row],[Date tested]]),MONTH(Table2[[#This Row],[Date tested]])+Table2[[#This Row],[Frequency (in months)]], DAY(Table2[[#This Row],[Date tested]]))</f>
        <v>43884</v>
      </c>
      <c r="L78" s="15"/>
    </row>
    <row r="79" spans="1:12" ht="15.6" hidden="1">
      <c r="A79" s="1" t="s">
        <v>116</v>
      </c>
      <c r="B79" s="1" t="s">
        <v>17</v>
      </c>
      <c r="C79" s="1" t="s">
        <v>77</v>
      </c>
      <c r="D79" s="1" t="s">
        <v>90</v>
      </c>
      <c r="E79" s="1" t="s">
        <v>30</v>
      </c>
      <c r="F79" s="1" t="s">
        <v>128</v>
      </c>
      <c r="G79" s="21">
        <v>4</v>
      </c>
      <c r="H79" s="33" t="s">
        <v>20</v>
      </c>
      <c r="I79" s="1" t="s">
        <v>129</v>
      </c>
      <c r="J79" s="15">
        <v>43732</v>
      </c>
      <c r="K79" s="15" t="e">
        <f>DATE(YEAR([1]!Table2[[#This Row],[Date tested]]),MONTH([1]!Table2[[#This Row],[Date tested]])+[1]!Table2[[#This Row],[Frequency (in months)]], DAY([1]!Table2[[#This Row],[Date tested]]))</f>
        <v>#REF!</v>
      </c>
      <c r="L79" s="15"/>
    </row>
    <row r="80" spans="1:12" ht="15.6" hidden="1">
      <c r="A80" s="1" t="s">
        <v>116</v>
      </c>
      <c r="B80" s="1" t="s">
        <v>17</v>
      </c>
      <c r="C80" s="1" t="s">
        <v>77</v>
      </c>
      <c r="D80" s="1" t="s">
        <v>90</v>
      </c>
      <c r="E80" s="1" t="s">
        <v>30</v>
      </c>
      <c r="F80" s="1" t="s">
        <v>93</v>
      </c>
      <c r="G80" s="21">
        <v>4</v>
      </c>
      <c r="H80" s="33" t="s">
        <v>20</v>
      </c>
      <c r="I80" s="1" t="s">
        <v>130</v>
      </c>
      <c r="J80" s="15">
        <v>43748</v>
      </c>
      <c r="K80" s="15" t="e">
        <f>DATE(YEAR([1]!Table2[[#This Row],[Date tested]]),MONTH([1]!Table2[[#This Row],[Date tested]])+[1]!Table2[[#This Row],[Frequency (in months)]], DAY([1]!Table2[[#This Row],[Date tested]]))</f>
        <v>#REF!</v>
      </c>
      <c r="L80" s="15"/>
    </row>
    <row r="81" spans="1:18" s="33" customFormat="1" ht="12">
      <c r="A81" s="33" t="s">
        <v>131</v>
      </c>
      <c r="B81" s="33" t="s">
        <v>17</v>
      </c>
      <c r="C81" s="33">
        <v>2117</v>
      </c>
      <c r="D81" s="33" t="e">
        <f>VLOOKUP(Table2[[#This Row],[Product code (client)]],#REF!, 2, FALSE)</f>
        <v>#REF!</v>
      </c>
      <c r="E81" s="33" t="s">
        <v>30</v>
      </c>
      <c r="F81" s="33" t="s">
        <v>132</v>
      </c>
      <c r="G81" s="40">
        <v>12</v>
      </c>
      <c r="H81" s="33" t="s">
        <v>20</v>
      </c>
      <c r="I81" s="33" t="s">
        <v>133</v>
      </c>
      <c r="J81" s="41">
        <v>43480</v>
      </c>
      <c r="K81" s="42">
        <f>DATE(YEAR(Table2[[#This Row],[Date tested]]),MONTH(Table2[[#This Row],[Date tested]])+Table2[[#This Row],[Frequency (in months)]], DAY(Table2[[#This Row],[Date tested]]))</f>
        <v>43845</v>
      </c>
      <c r="L81" s="41"/>
    </row>
    <row r="82" spans="1:18" s="33" customFormat="1" ht="12">
      <c r="A82" s="33" t="s">
        <v>131</v>
      </c>
      <c r="B82" s="33" t="s">
        <v>17</v>
      </c>
      <c r="C82" s="33">
        <v>2117</v>
      </c>
      <c r="D82" s="33" t="e">
        <f>VLOOKUP(Table2[[#This Row],[Product code (client)]],#REF!, 2, FALSE)</f>
        <v>#REF!</v>
      </c>
      <c r="E82" s="33" t="s">
        <v>30</v>
      </c>
      <c r="F82" s="33" t="s">
        <v>104</v>
      </c>
      <c r="G82" s="40">
        <v>6</v>
      </c>
      <c r="H82" s="33" t="s">
        <v>20</v>
      </c>
      <c r="I82" s="33" t="s">
        <v>133</v>
      </c>
      <c r="J82" s="41">
        <v>43486</v>
      </c>
      <c r="K82" s="41" t="e">
        <f>DATE(YEAR([1]!Table2[[#This Row],[Date tested]]),MONTH([1]!Table2[[#This Row],[Date tested]])+[1]!Table2[[#This Row],[Frequency (in months)]], DAY([1]!Table2[[#This Row],[Date tested]]))</f>
        <v>#REF!</v>
      </c>
      <c r="L82" s="41"/>
    </row>
    <row r="83" spans="1:18" s="33" customFormat="1" ht="12">
      <c r="A83" s="33" t="s">
        <v>131</v>
      </c>
      <c r="B83" s="33" t="s">
        <v>17</v>
      </c>
      <c r="C83" s="33">
        <v>2113</v>
      </c>
      <c r="D83" s="33" t="e">
        <f>VLOOKUP(Table2[[#This Row],[Product code (client)]],#REF!, 2, FALSE)</f>
        <v>#REF!</v>
      </c>
      <c r="E83" s="33" t="s">
        <v>30</v>
      </c>
      <c r="F83" s="33" t="s">
        <v>104</v>
      </c>
      <c r="G83" s="40">
        <v>6</v>
      </c>
      <c r="H83" s="33" t="s">
        <v>20</v>
      </c>
      <c r="I83" s="33" t="s">
        <v>134</v>
      </c>
      <c r="J83" s="41">
        <v>43637</v>
      </c>
      <c r="K83" s="41">
        <f>DATE(YEAR(Table2[[#This Row],[Date tested]]),MONTH(Table2[[#This Row],[Date tested]])+Table2[[#This Row],[Frequency (in months)]], DAY(Table2[[#This Row],[Date tested]]))</f>
        <v>43820</v>
      </c>
    </row>
    <row r="84" spans="1:18" s="33" customFormat="1" ht="12">
      <c r="A84" s="33" t="s">
        <v>131</v>
      </c>
      <c r="B84" s="33" t="s">
        <v>17</v>
      </c>
      <c r="C84" s="33">
        <v>2107</v>
      </c>
      <c r="D84" s="33" t="e">
        <f>VLOOKUP(Table2[[#This Row],[Product code (client)]],#REF!, 2, FALSE)</f>
        <v>#REF!</v>
      </c>
      <c r="E84" s="33" t="s">
        <v>30</v>
      </c>
      <c r="F84" s="33" t="s">
        <v>104</v>
      </c>
      <c r="G84" s="40">
        <v>6</v>
      </c>
      <c r="H84" s="33" t="s">
        <v>20</v>
      </c>
      <c r="I84" s="33" t="s">
        <v>135</v>
      </c>
      <c r="J84" s="41">
        <v>43637</v>
      </c>
      <c r="K84" s="41">
        <f>DATE(YEAR(Table2[[#This Row],[Date tested]]),MONTH(Table2[[#This Row],[Date tested]])+Table2[[#This Row],[Frequency (in months)]], DAY(Table2[[#This Row],[Date tested]]))</f>
        <v>43820</v>
      </c>
    </row>
    <row r="85" spans="1:18" ht="27.6" hidden="1" customHeight="1">
      <c r="A85" s="1" t="s">
        <v>131</v>
      </c>
      <c r="B85" s="1" t="s">
        <v>17</v>
      </c>
      <c r="C85" s="1" t="s">
        <v>77</v>
      </c>
      <c r="D85" s="1" t="s">
        <v>90</v>
      </c>
      <c r="E85" s="1" t="s">
        <v>30</v>
      </c>
      <c r="F85" s="1" t="s">
        <v>93</v>
      </c>
      <c r="G85" s="21">
        <v>4</v>
      </c>
      <c r="I85" s="1" t="s">
        <v>136</v>
      </c>
      <c r="J85" s="15"/>
      <c r="K85" s="15" t="e">
        <f>DATE(YEAR([1]!Table2[[#This Row],[Date tested]]),MONTH([1]!Table2[[#This Row],[Date tested]])+[1]!Table2[[#This Row],[Frequency (in months)]], DAY([1]!Table2[[#This Row],[Date tested]]))</f>
        <v>#REF!</v>
      </c>
      <c r="L85" s="1"/>
    </row>
    <row r="86" spans="1:18" ht="29.1" hidden="1">
      <c r="A86" s="1" t="s">
        <v>131</v>
      </c>
      <c r="B86" s="1" t="s">
        <v>17</v>
      </c>
      <c r="C86" s="1" t="s">
        <v>77</v>
      </c>
      <c r="D86" s="1" t="s">
        <v>90</v>
      </c>
      <c r="E86" s="1" t="s">
        <v>30</v>
      </c>
      <c r="F86" s="1" t="s">
        <v>93</v>
      </c>
      <c r="G86" s="16">
        <v>6</v>
      </c>
      <c r="H86" s="33" t="s">
        <v>20</v>
      </c>
      <c r="I86" s="1" t="s">
        <v>137</v>
      </c>
      <c r="J86" s="5">
        <v>43636</v>
      </c>
      <c r="K86" s="15" t="e">
        <f>DATE(YEAR([1]!Table2[[#This Row],[Date tested]]),MONTH([1]!Table2[[#This Row],[Date tested]])+[1]!Table2[[#This Row],[Frequency (in months)]], DAY([1]!Table2[[#This Row],[Date tested]]))</f>
        <v>#REF!</v>
      </c>
      <c r="L86" s="1"/>
    </row>
    <row r="87" spans="1:18" s="33" customFormat="1" ht="12">
      <c r="A87" s="33" t="s">
        <v>131</v>
      </c>
      <c r="B87" s="33" t="s">
        <v>17</v>
      </c>
      <c r="C87" s="33">
        <v>2113</v>
      </c>
      <c r="D87" s="33" t="e">
        <f>VLOOKUP(Table2[[#This Row],[Product code (client)]],#REF!, 2, FALSE)</f>
        <v>#REF!</v>
      </c>
      <c r="E87" s="33" t="s">
        <v>30</v>
      </c>
      <c r="F87" s="33" t="s">
        <v>95</v>
      </c>
      <c r="G87" s="40">
        <v>6</v>
      </c>
      <c r="H87" s="33" t="s">
        <v>20</v>
      </c>
      <c r="I87" s="33" t="s">
        <v>138</v>
      </c>
      <c r="J87" s="41">
        <v>43826</v>
      </c>
      <c r="K87" s="41">
        <f>DATE(YEAR(Table2[[#This Row],[Date tested]]),MONTH(Table2[[#This Row],[Date tested]])+Table2[[#This Row],[Frequency (in months)]], DAY(Table2[[#This Row],[Date tested]]))</f>
        <v>44009</v>
      </c>
      <c r="L87" s="41"/>
    </row>
    <row r="88" spans="1:18" s="33" customFormat="1" ht="12">
      <c r="A88" s="33" t="s">
        <v>131</v>
      </c>
      <c r="B88" s="33" t="s">
        <v>17</v>
      </c>
      <c r="C88" s="33">
        <v>2113</v>
      </c>
      <c r="D88" s="33" t="e">
        <f>VLOOKUP(Table2[[#This Row],[Product code (client)]],#REF!, 2, FALSE)</f>
        <v>#REF!</v>
      </c>
      <c r="E88" s="33" t="s">
        <v>30</v>
      </c>
      <c r="F88" s="33" t="s">
        <v>122</v>
      </c>
      <c r="G88" s="40">
        <v>12</v>
      </c>
      <c r="I88" s="33" t="s">
        <v>139</v>
      </c>
      <c r="J88" s="41">
        <v>43844</v>
      </c>
      <c r="K88" s="42">
        <f>DATE(YEAR(Table2[[#This Row],[Date tested]]),MONTH(Table2[[#This Row],[Date tested]])+Table2[[#This Row],[Frequency (in months)]], DAY(Table2[[#This Row],[Date tested]]))</f>
        <v>44210</v>
      </c>
      <c r="L88" s="41"/>
      <c r="R88" s="31"/>
    </row>
    <row r="89" spans="1:18" s="33" customFormat="1" ht="12">
      <c r="A89" s="33" t="s">
        <v>131</v>
      </c>
      <c r="B89" s="33" t="s">
        <v>17</v>
      </c>
      <c r="C89" s="33">
        <v>2107</v>
      </c>
      <c r="D89" s="33" t="e">
        <f>VLOOKUP(Table2[[#This Row],[Product code (client)]],#REF!, 2, FALSE)</f>
        <v>#REF!</v>
      </c>
      <c r="E89" s="33" t="s">
        <v>30</v>
      </c>
      <c r="F89" s="33" t="s">
        <v>95</v>
      </c>
      <c r="G89" s="40">
        <v>6</v>
      </c>
      <c r="H89" s="33" t="s">
        <v>20</v>
      </c>
      <c r="I89" s="33" t="s">
        <v>140</v>
      </c>
      <c r="J89" s="41">
        <v>43826</v>
      </c>
      <c r="K89" s="42">
        <f>DATE(YEAR(Table2[[#This Row],[Date tested]]),MONTH(Table2[[#This Row],[Date tested]])+Table2[[#This Row],[Frequency (in months)]], DAY(Table2[[#This Row],[Date tested]]))</f>
        <v>44009</v>
      </c>
      <c r="L89" s="41"/>
    </row>
    <row r="90" spans="1:18" s="33" customFormat="1" ht="12">
      <c r="A90" s="33" t="s">
        <v>131</v>
      </c>
      <c r="B90" s="33" t="s">
        <v>17</v>
      </c>
      <c r="C90" s="33">
        <v>2107</v>
      </c>
      <c r="D90" s="33" t="e">
        <f>VLOOKUP(Table2[[#This Row],[Product code (client)]],#REF!, 2, FALSE)</f>
        <v>#REF!</v>
      </c>
      <c r="E90" s="33" t="s">
        <v>30</v>
      </c>
      <c r="F90" s="33" t="s">
        <v>122</v>
      </c>
      <c r="G90" s="40">
        <v>12</v>
      </c>
      <c r="I90" s="33" t="s">
        <v>141</v>
      </c>
      <c r="J90" s="41">
        <v>43844</v>
      </c>
      <c r="K90" s="42">
        <f>DATE(YEAR(Table2[[#This Row],[Date tested]]),MONTH(Table2[[#This Row],[Date tested]])+Table2[[#This Row],[Frequency (in months)]], DAY(Table2[[#This Row],[Date tested]]))</f>
        <v>44210</v>
      </c>
      <c r="L90" s="41"/>
    </row>
    <row r="91" spans="1:18" ht="2.4500000000000002" hidden="1" customHeight="1">
      <c r="A91" s="1" t="s">
        <v>142</v>
      </c>
      <c r="B91" s="1" t="s">
        <v>17</v>
      </c>
      <c r="C91" s="1" t="s">
        <v>77</v>
      </c>
      <c r="D91" s="1" t="s">
        <v>90</v>
      </c>
      <c r="E91" s="1" t="s">
        <v>30</v>
      </c>
      <c r="F91" s="3" t="s">
        <v>91</v>
      </c>
      <c r="G91" s="4">
        <v>6</v>
      </c>
      <c r="H91" s="33" t="s">
        <v>20</v>
      </c>
      <c r="I91" s="1" t="s">
        <v>143</v>
      </c>
      <c r="J91" s="15">
        <v>43671</v>
      </c>
      <c r="K91" s="15" t="e">
        <f>DATE(YEAR([1]!Table2[[#This Row],[Date tested]]),MONTH([1]!Table2[[#This Row],[Date tested]])+[1]!Table2[[#This Row],[Frequency (in months)]], DAY([1]!Table2[[#This Row],[Date tested]]))</f>
        <v>#REF!</v>
      </c>
      <c r="L91" s="1"/>
    </row>
    <row r="92" spans="1:18" ht="29.1" hidden="1">
      <c r="A92" s="1" t="s">
        <v>144</v>
      </c>
      <c r="B92" s="1" t="s">
        <v>17</v>
      </c>
      <c r="C92" s="1" t="s">
        <v>77</v>
      </c>
      <c r="D92" s="1" t="s">
        <v>90</v>
      </c>
      <c r="E92" s="1" t="s">
        <v>30</v>
      </c>
      <c r="F92" s="3" t="s">
        <v>91</v>
      </c>
      <c r="G92" s="4">
        <v>6</v>
      </c>
      <c r="H92" s="33" t="s">
        <v>20</v>
      </c>
      <c r="I92" s="1" t="s">
        <v>145</v>
      </c>
      <c r="J92" s="5">
        <v>43636</v>
      </c>
      <c r="K92" s="15" t="e">
        <f>DATE(YEAR([1]!Table2[[#This Row],[Date tested]]),MONTH([1]!Table2[[#This Row],[Date tested]])+[1]!Table2[[#This Row],[Frequency (in months)]], DAY([1]!Table2[[#This Row],[Date tested]]))</f>
        <v>#REF!</v>
      </c>
      <c r="L92" s="1"/>
    </row>
    <row r="93" spans="1:18" ht="87" hidden="1">
      <c r="A93" s="17" t="s">
        <v>146</v>
      </c>
      <c r="B93" s="17" t="s">
        <v>17</v>
      </c>
      <c r="C93" s="17" t="s">
        <v>77</v>
      </c>
      <c r="D93" s="17" t="s">
        <v>90</v>
      </c>
      <c r="E93" s="17" t="s">
        <v>30</v>
      </c>
      <c r="F93" s="17" t="s">
        <v>91</v>
      </c>
      <c r="G93" s="18">
        <v>6</v>
      </c>
      <c r="H93" s="36" t="s">
        <v>20</v>
      </c>
      <c r="I93" s="1" t="s">
        <v>147</v>
      </c>
      <c r="J93" s="19">
        <v>43693</v>
      </c>
      <c r="K93" s="19" t="e">
        <f>DATE(YEAR([1]!Table2[[#This Row],[Date tested]]),MONTH([1]!Table2[[#This Row],[Date tested]])+[1]!Table2[[#This Row],[Frequency (in months)]], DAY([1]!Table2[[#This Row],[Date tested]]))</f>
        <v>#REF!</v>
      </c>
      <c r="L93" s="1"/>
    </row>
    <row r="94" spans="1:18" ht="29.1" hidden="1">
      <c r="A94" s="1" t="s">
        <v>148</v>
      </c>
      <c r="B94" s="1" t="s">
        <v>17</v>
      </c>
      <c r="C94" s="1" t="s">
        <v>77</v>
      </c>
      <c r="D94" s="1" t="s">
        <v>90</v>
      </c>
      <c r="E94" s="1" t="s">
        <v>30</v>
      </c>
      <c r="F94" s="3" t="s">
        <v>91</v>
      </c>
      <c r="G94" s="4">
        <v>6</v>
      </c>
      <c r="H94" s="33" t="s">
        <v>20</v>
      </c>
      <c r="I94" s="1" t="s">
        <v>149</v>
      </c>
      <c r="J94" s="5">
        <v>43636</v>
      </c>
      <c r="K94" s="5" t="e">
        <f>DATE(YEAR([1]!Table2[[#This Row],[Date tested]]),MONTH([1]!Table2[[#This Row],[Date tested]])+[1]!Table2[[#This Row],[Frequency (in months)]], DAY([1]!Table2[[#This Row],[Date tested]]))</f>
        <v>#REF!</v>
      </c>
    </row>
    <row r="95" spans="1:18" hidden="1">
      <c r="A95" s="3" t="s">
        <v>26</v>
      </c>
      <c r="B95" s="3" t="s">
        <v>17</v>
      </c>
      <c r="C95" s="1">
        <v>1151</v>
      </c>
      <c r="D95" s="1" t="e">
        <f>VLOOKUP(Table2[[#This Row],[Product code (client)]],#REF!, 2, FALSE)</f>
        <v>#REF!</v>
      </c>
      <c r="E95" s="3" t="s">
        <v>18</v>
      </c>
      <c r="F95" s="3" t="s">
        <v>19</v>
      </c>
      <c r="G95" s="4">
        <v>3</v>
      </c>
      <c r="H95" s="33" t="s">
        <v>20</v>
      </c>
      <c r="I95" s="1" t="s">
        <v>150</v>
      </c>
      <c r="J95" s="15">
        <v>43488</v>
      </c>
      <c r="K95" s="15" t="e">
        <f>DATE(YEAR([1]!Table2[[#This Row],[Date tested]]),MONTH([1]!Table2[[#This Row],[Date tested]])+[1]!Table2[[#This Row],[Frequency (in months)]], DAY([1]!Table2[[#This Row],[Date tested]]))</f>
        <v>#REF!</v>
      </c>
      <c r="L95" s="15">
        <v>43607</v>
      </c>
    </row>
    <row r="96" spans="1:18" hidden="1">
      <c r="A96" s="3" t="s">
        <v>26</v>
      </c>
      <c r="B96" s="3" t="s">
        <v>17</v>
      </c>
      <c r="C96" s="1">
        <v>1151</v>
      </c>
      <c r="D96" s="1" t="e">
        <f>VLOOKUP(Table2[[#This Row],[Product code (client)]],#REF!, 2, FALSE)</f>
        <v>#REF!</v>
      </c>
      <c r="E96" s="3" t="s">
        <v>18</v>
      </c>
      <c r="F96" s="3" t="s">
        <v>19</v>
      </c>
      <c r="G96" s="4">
        <v>3</v>
      </c>
      <c r="H96" s="33" t="s">
        <v>20</v>
      </c>
      <c r="I96" s="1" t="s">
        <v>151</v>
      </c>
      <c r="J96" s="15">
        <v>43607</v>
      </c>
      <c r="K96" s="15" t="e">
        <f>DATE(YEAR([1]!Table2[[#This Row],[Date tested]]),MONTH([1]!Table2[[#This Row],[Date tested]])+[1]!Table2[[#This Row],[Frequency (in months)]], DAY([1]!Table2[[#This Row],[Date tested]]))</f>
        <v>#REF!</v>
      </c>
      <c r="L96" s="15">
        <v>43607</v>
      </c>
    </row>
    <row r="97" spans="1:18" hidden="1">
      <c r="A97" s="3" t="s">
        <v>26</v>
      </c>
      <c r="B97" s="3" t="s">
        <v>17</v>
      </c>
      <c r="C97" s="1">
        <v>1151</v>
      </c>
      <c r="D97" s="1" t="e">
        <f>VLOOKUP(Table2[[#This Row],[Product code (client)]],#REF!, 2, FALSE)</f>
        <v>#REF!</v>
      </c>
      <c r="E97" s="3" t="s">
        <v>18</v>
      </c>
      <c r="F97" s="3" t="s">
        <v>19</v>
      </c>
      <c r="G97" s="4">
        <v>3</v>
      </c>
      <c r="H97" s="33" t="s">
        <v>20</v>
      </c>
      <c r="I97" s="1" t="s">
        <v>152</v>
      </c>
      <c r="J97" s="15">
        <v>43810</v>
      </c>
      <c r="K97" s="24">
        <f>DATE(YEAR(Table2[[#This Row],[Date tested]]),MONTH(Table2[[#This Row],[Date tested]])+Table2[[#This Row],[Frequency (in months)]], DAY(Table2[[#This Row],[Date tested]]))</f>
        <v>43901</v>
      </c>
      <c r="L97" s="1"/>
      <c r="R97" s="6"/>
    </row>
    <row r="98" spans="1:18" ht="1.9" hidden="1" customHeight="1">
      <c r="A98" s="1" t="s">
        <v>38</v>
      </c>
      <c r="B98" s="1" t="s">
        <v>17</v>
      </c>
      <c r="C98" s="1">
        <v>1156</v>
      </c>
      <c r="D98" s="1" t="e">
        <f>VLOOKUP(Table2[[#This Row],[Product code (client)]],#REF!, 2, FALSE)</f>
        <v>#REF!</v>
      </c>
      <c r="E98" s="1" t="s">
        <v>30</v>
      </c>
      <c r="F98" s="1" t="s">
        <v>39</v>
      </c>
      <c r="G98" s="4">
        <v>6</v>
      </c>
      <c r="H98" s="33" t="s">
        <v>20</v>
      </c>
      <c r="I98" s="1" t="s">
        <v>153</v>
      </c>
      <c r="J98" s="15">
        <v>43480</v>
      </c>
      <c r="K98" s="15">
        <f>DATE(YEAR(Table2[[#This Row],[Date tested]]),MONTH(Table2[[#This Row],[Date tested]])+Table2[[#This Row],[Frequency (in months)]], DAY(Table2[[#This Row],[Date tested]]))</f>
        <v>43661</v>
      </c>
      <c r="L98" s="15">
        <v>43558</v>
      </c>
    </row>
    <row r="99" spans="1:18" hidden="1">
      <c r="A99" s="1" t="s">
        <v>38</v>
      </c>
      <c r="B99" s="1" t="s">
        <v>17</v>
      </c>
      <c r="C99" s="1">
        <v>1157</v>
      </c>
      <c r="D99" s="3" t="e">
        <f>VLOOKUP(Table2[[#This Row],[Product code (client)]],#REF!, 2, FALSE)</f>
        <v>#REF!</v>
      </c>
      <c r="E99" s="1" t="s">
        <v>30</v>
      </c>
      <c r="F99" s="1" t="s">
        <v>39</v>
      </c>
      <c r="G99" s="4">
        <v>6</v>
      </c>
      <c r="H99" s="33" t="s">
        <v>20</v>
      </c>
      <c r="I99" s="1" t="s">
        <v>154</v>
      </c>
      <c r="J99" s="15">
        <v>43627</v>
      </c>
      <c r="K99" s="15" t="e">
        <f>DATE(YEAR([1]!Table2[[#This Row],[Date tested]]),MONTH([1]!Table2[[#This Row],[Date tested]])+[1]!Table2[[#This Row],[Frequency (in months)]], DAY([1]!Table2[[#This Row],[Date tested]]))</f>
        <v>#REF!</v>
      </c>
      <c r="L99" s="1"/>
      <c r="R99" s="6"/>
    </row>
    <row r="100" spans="1:18" ht="27.6" hidden="1" customHeight="1">
      <c r="A100" s="1" t="s">
        <v>38</v>
      </c>
      <c r="B100" s="1" t="s">
        <v>17</v>
      </c>
      <c r="C100" s="1">
        <v>1157</v>
      </c>
      <c r="D100" s="1" t="e">
        <f>VLOOKUP(Table2[[#This Row],[Product code (client)]],#REF!, 2, FALSE)</f>
        <v>#REF!</v>
      </c>
      <c r="E100" s="1" t="s">
        <v>30</v>
      </c>
      <c r="F100" s="1" t="s">
        <v>39</v>
      </c>
      <c r="G100" s="4">
        <v>6</v>
      </c>
      <c r="H100" s="33" t="s">
        <v>20</v>
      </c>
      <c r="I100" s="1" t="s">
        <v>155</v>
      </c>
      <c r="J100" s="15">
        <v>43850</v>
      </c>
      <c r="K100" s="15" t="e">
        <f>DATE(YEAR([1]!Table2[[#This Row],[Date tested]]),MONTH([1]!Table2[[#This Row],[Date tested]])+[1]!Table2[[#This Row],[Frequency (in months)]], DAY([1]!Table2[[#This Row],[Date tested]]))</f>
        <v>#REF!</v>
      </c>
      <c r="L100" s="15">
        <v>43853</v>
      </c>
    </row>
    <row r="101" spans="1:18" ht="3.6" hidden="1" customHeight="1">
      <c r="A101" s="1" t="s">
        <v>16</v>
      </c>
      <c r="B101" s="1" t="s">
        <v>17</v>
      </c>
      <c r="C101" s="1">
        <v>1125</v>
      </c>
      <c r="D101" s="1" t="e">
        <f>VLOOKUP(Table2[[#This Row],[Product code (client)]],#REF!, 2, FALSE)</f>
        <v>#REF!</v>
      </c>
      <c r="E101" s="3" t="s">
        <v>18</v>
      </c>
      <c r="F101" s="1" t="s">
        <v>19</v>
      </c>
      <c r="G101" s="16">
        <v>3</v>
      </c>
      <c r="H101" s="33" t="s">
        <v>20</v>
      </c>
      <c r="I101" s="1" t="s">
        <v>156</v>
      </c>
      <c r="J101" s="15">
        <v>43566</v>
      </c>
      <c r="K101" s="15" t="e">
        <f>DATE(YEAR([1]!Table2[[#This Row],[Date tested]]),MONTH([1]!Table2[[#This Row],[Date tested]])+[1]!Table2[[#This Row],[Frequency (in months)]], DAY([1]!Table2[[#This Row],[Date tested]]))</f>
        <v>#REF!</v>
      </c>
      <c r="L101" s="15">
        <v>43607</v>
      </c>
    </row>
    <row r="102" spans="1:18" ht="72.599999999999994" hidden="1">
      <c r="A102" s="1" t="s">
        <v>16</v>
      </c>
      <c r="B102" s="1" t="s">
        <v>17</v>
      </c>
      <c r="C102" s="1">
        <v>6127</v>
      </c>
      <c r="D102" s="1" t="e">
        <f>VLOOKUP(Table2[[#This Row],[Product code (client)]],#REF!, 2, FALSE)</f>
        <v>#REF!</v>
      </c>
      <c r="E102" s="3" t="s">
        <v>18</v>
      </c>
      <c r="F102" s="1" t="s">
        <v>19</v>
      </c>
      <c r="G102" s="16">
        <v>3</v>
      </c>
      <c r="H102" s="33" t="s">
        <v>20</v>
      </c>
      <c r="I102" s="1" t="s">
        <v>157</v>
      </c>
      <c r="J102" s="15">
        <v>43556</v>
      </c>
      <c r="K102" s="15" t="e">
        <f>DATE(YEAR([1]!Table2[[#This Row],[Date tested]]),MONTH([1]!Table2[[#This Row],[Date tested]])+[1]!Table2[[#This Row],[Frequency (in months)]], DAY([1]!Table2[[#This Row],[Date tested]]))</f>
        <v>#REF!</v>
      </c>
      <c r="L102" s="15">
        <v>43607</v>
      </c>
    </row>
    <row r="103" spans="1:18" ht="72.599999999999994" hidden="1">
      <c r="A103" s="1" t="s">
        <v>16</v>
      </c>
      <c r="B103" s="1" t="s">
        <v>17</v>
      </c>
      <c r="C103" s="1">
        <v>6191</v>
      </c>
      <c r="D103" s="1" t="e">
        <f>VLOOKUP(Table2[[#This Row],[Product code (client)]],#REF!, 2, FALSE)</f>
        <v>#REF!</v>
      </c>
      <c r="E103" s="3" t="s">
        <v>18</v>
      </c>
      <c r="F103" s="1" t="s">
        <v>19</v>
      </c>
      <c r="G103" s="16">
        <v>3</v>
      </c>
      <c r="H103" s="33" t="s">
        <v>20</v>
      </c>
      <c r="I103" s="1" t="s">
        <v>158</v>
      </c>
      <c r="J103" s="15">
        <v>43556</v>
      </c>
      <c r="K103" s="15" t="e">
        <f>DATE(YEAR([1]!Table2[[#This Row],[Date tested]]),MONTH([1]!Table2[[#This Row],[Date tested]])+[1]!Table2[[#This Row],[Frequency (in months)]], DAY([1]!Table2[[#This Row],[Date tested]]))</f>
        <v>#REF!</v>
      </c>
      <c r="L103" s="15">
        <v>43607</v>
      </c>
    </row>
    <row r="104" spans="1:18" ht="72.599999999999994" hidden="1">
      <c r="A104" s="1" t="s">
        <v>16</v>
      </c>
      <c r="B104" s="1" t="s">
        <v>17</v>
      </c>
      <c r="C104" s="1">
        <v>6200</v>
      </c>
      <c r="D104" s="1" t="e">
        <f>VLOOKUP(Table2[[#This Row],[Product code (client)]],#REF!, 2, FALSE)</f>
        <v>#REF!</v>
      </c>
      <c r="E104" s="3" t="s">
        <v>18</v>
      </c>
      <c r="F104" s="1" t="s">
        <v>19</v>
      </c>
      <c r="G104" s="16">
        <v>3</v>
      </c>
      <c r="H104" s="33" t="s">
        <v>20</v>
      </c>
      <c r="I104" s="1" t="s">
        <v>159</v>
      </c>
      <c r="J104" s="15">
        <v>43556</v>
      </c>
      <c r="K104" s="15" t="e">
        <f>DATE(YEAR([1]!Table2[[#This Row],[Date tested]]),MONTH([1]!Table2[[#This Row],[Date tested]])+[1]!Table2[[#This Row],[Frequency (in months)]], DAY([1]!Table2[[#This Row],[Date tested]]))</f>
        <v>#REF!</v>
      </c>
      <c r="L104" s="15">
        <v>43607</v>
      </c>
    </row>
    <row r="105" spans="1:18" ht="70.900000000000006" hidden="1" customHeight="1">
      <c r="A105" s="1" t="s">
        <v>16</v>
      </c>
      <c r="B105" s="1" t="s">
        <v>17</v>
      </c>
      <c r="C105" s="1">
        <v>6189</v>
      </c>
      <c r="D105" s="1" t="e">
        <f>VLOOKUP(Table2[[#This Row],[Product code (client)]],#REF!, 2, FALSE)</f>
        <v>#REF!</v>
      </c>
      <c r="E105" s="3" t="s">
        <v>18</v>
      </c>
      <c r="F105" s="1" t="s">
        <v>19</v>
      </c>
      <c r="G105" s="16">
        <v>3</v>
      </c>
      <c r="H105" s="33" t="s">
        <v>20</v>
      </c>
      <c r="I105" s="1" t="s">
        <v>160</v>
      </c>
      <c r="J105" s="15">
        <v>43556</v>
      </c>
      <c r="K105" s="15" t="e">
        <f>DATE(YEAR([1]!Table2[[#This Row],[Date tested]]),MONTH([1]!Table2[[#This Row],[Date tested]])+[1]!Table2[[#This Row],[Frequency (in months)]], DAY([1]!Table2[[#This Row],[Date tested]]))</f>
        <v>#REF!</v>
      </c>
      <c r="L105" s="15">
        <v>43607</v>
      </c>
    </row>
    <row r="106" spans="1:18" ht="10.9" hidden="1" customHeight="1">
      <c r="A106" s="1" t="s">
        <v>16</v>
      </c>
      <c r="B106" s="1" t="s">
        <v>17</v>
      </c>
      <c r="C106" s="1">
        <v>6200</v>
      </c>
      <c r="D106" s="3" t="e">
        <f>VLOOKUP(Table2[[#This Row],[Product code (client)]],#REF!, 2, FALSE)</f>
        <v>#REF!</v>
      </c>
      <c r="E106" s="3" t="s">
        <v>18</v>
      </c>
      <c r="F106" s="1" t="s">
        <v>19</v>
      </c>
      <c r="G106" s="16">
        <v>3</v>
      </c>
      <c r="H106" s="33" t="s">
        <v>20</v>
      </c>
      <c r="I106" s="1" t="s">
        <v>161</v>
      </c>
      <c r="J106" s="15">
        <v>43643</v>
      </c>
      <c r="K106" s="20" t="e">
        <f>DATE(YEAR([1]!Table2[[#This Row],[Date tested]]),MONTH([1]!Table2[[#This Row],[Date tested]])+[1]!Table2[[#This Row],[Frequency (in months)]], DAY([1]!Table2[[#This Row],[Date tested]]))</f>
        <v>#REF!</v>
      </c>
      <c r="L106" s="1"/>
    </row>
    <row r="107" spans="1:18" ht="43.5" hidden="1">
      <c r="A107" s="1" t="s">
        <v>16</v>
      </c>
      <c r="B107" s="1" t="s">
        <v>17</v>
      </c>
      <c r="C107" s="1">
        <v>6189</v>
      </c>
      <c r="D107" s="3" t="e">
        <f>VLOOKUP(Table2[[#This Row],[Product code (client)]],#REF!, 2, FALSE)</f>
        <v>#REF!</v>
      </c>
      <c r="E107" s="3" t="s">
        <v>18</v>
      </c>
      <c r="F107" s="1" t="s">
        <v>19</v>
      </c>
      <c r="G107" s="16">
        <v>3</v>
      </c>
      <c r="H107" s="33" t="s">
        <v>20</v>
      </c>
      <c r="I107" s="1" t="s">
        <v>162</v>
      </c>
      <c r="J107" s="15">
        <v>43643</v>
      </c>
      <c r="K107" s="20" t="e">
        <f>DATE(YEAR([1]!Table2[[#This Row],[Date tested]]),MONTH([1]!Table2[[#This Row],[Date tested]])+[1]!Table2[[#This Row],[Frequency (in months)]], DAY([1]!Table2[[#This Row],[Date tested]]))</f>
        <v>#REF!</v>
      </c>
      <c r="L107" s="1"/>
    </row>
    <row r="108" spans="1:18" ht="43.5" hidden="1">
      <c r="A108" s="1" t="s">
        <v>16</v>
      </c>
      <c r="B108" s="1" t="s">
        <v>17</v>
      </c>
      <c r="C108" s="1">
        <v>6191</v>
      </c>
      <c r="D108" s="3" t="e">
        <f>VLOOKUP(Table2[[#This Row],[Product code (client)]],#REF!, 2, FALSE)</f>
        <v>#REF!</v>
      </c>
      <c r="E108" s="3" t="s">
        <v>18</v>
      </c>
      <c r="F108" s="1" t="s">
        <v>19</v>
      </c>
      <c r="G108" s="16">
        <v>3</v>
      </c>
      <c r="H108" s="33" t="s">
        <v>20</v>
      </c>
      <c r="I108" s="1" t="s">
        <v>163</v>
      </c>
      <c r="J108" s="15">
        <v>43643</v>
      </c>
      <c r="K108" s="20" t="e">
        <f>DATE(YEAR([1]!Table2[[#This Row],[Date tested]]),MONTH([1]!Table2[[#This Row],[Date tested]])+[1]!Table2[[#This Row],[Frequency (in months)]], DAY([1]!Table2[[#This Row],[Date tested]]))</f>
        <v>#REF!</v>
      </c>
      <c r="L108" s="1"/>
    </row>
    <row r="109" spans="1:18" ht="72.599999999999994" hidden="1">
      <c r="A109" s="3" t="s">
        <v>16</v>
      </c>
      <c r="B109" s="3" t="s">
        <v>17</v>
      </c>
      <c r="C109" s="3">
        <v>6116</v>
      </c>
      <c r="D109" s="3" t="e">
        <f>VLOOKUP(Table2[[#This Row],[Product code (client)]],#REF!, 2, FALSE)</f>
        <v>#REF!</v>
      </c>
      <c r="E109" s="3" t="s">
        <v>18</v>
      </c>
      <c r="F109" s="1" t="s">
        <v>19</v>
      </c>
      <c r="G109" s="16">
        <v>3</v>
      </c>
      <c r="H109" s="33" t="s">
        <v>20</v>
      </c>
      <c r="I109" s="1" t="s">
        <v>164</v>
      </c>
      <c r="J109" s="15">
        <v>43643</v>
      </c>
      <c r="K109" s="20" t="e">
        <f>DATE(YEAR([1]!Table2[[#This Row],[Date tested]]),MONTH([1]!Table2[[#This Row],[Date tested]])+[1]!Table2[[#This Row],[Frequency (in months)]], DAY([1]!Table2[[#This Row],[Date tested]]))</f>
        <v>#REF!</v>
      </c>
      <c r="L109" s="1"/>
    </row>
    <row r="110" spans="1:18" ht="43.5" hidden="1">
      <c r="A110" s="1" t="s">
        <v>16</v>
      </c>
      <c r="B110" s="1" t="s">
        <v>17</v>
      </c>
      <c r="C110" s="1">
        <v>6127</v>
      </c>
      <c r="D110" s="3" t="e">
        <f>VLOOKUP(Table2[[#This Row],[Product code (client)]],#REF!, 2, FALSE)</f>
        <v>#REF!</v>
      </c>
      <c r="E110" s="3" t="s">
        <v>18</v>
      </c>
      <c r="F110" s="1" t="s">
        <v>19</v>
      </c>
      <c r="G110" s="16">
        <v>3</v>
      </c>
      <c r="H110" s="33" t="s">
        <v>20</v>
      </c>
      <c r="I110" s="1" t="s">
        <v>165</v>
      </c>
      <c r="J110" s="15">
        <v>43642</v>
      </c>
      <c r="K110" s="20" t="e">
        <f>DATE(YEAR([1]!Table2[[#This Row],[Date tested]]),MONTH([1]!Table2[[#This Row],[Date tested]])+[1]!Table2[[#This Row],[Frequency (in months)]], DAY([1]!Table2[[#This Row],[Date tested]]))</f>
        <v>#REF!</v>
      </c>
      <c r="L110" s="1"/>
    </row>
    <row r="111" spans="1:18" ht="43.5" hidden="1">
      <c r="A111" s="1" t="s">
        <v>16</v>
      </c>
      <c r="B111" s="1" t="s">
        <v>17</v>
      </c>
      <c r="C111" s="1">
        <v>6200</v>
      </c>
      <c r="D111" s="1" t="e">
        <f>VLOOKUP(Table2[[#This Row],[Product code (client)]],#REF!, 2, FALSE)</f>
        <v>#REF!</v>
      </c>
      <c r="E111" s="3" t="s">
        <v>18</v>
      </c>
      <c r="F111" s="1" t="s">
        <v>19</v>
      </c>
      <c r="G111" s="16">
        <v>3</v>
      </c>
      <c r="H111" s="33" t="s">
        <v>20</v>
      </c>
      <c r="I111" s="1" t="s">
        <v>166</v>
      </c>
      <c r="J111" s="15">
        <v>43829</v>
      </c>
      <c r="K111" s="15" t="e">
        <f>DATE(YEAR([1]!Table2[[#This Row],[Date tested]]),MONTH([1]!Table2[[#This Row],[Date tested]])+[1]!Table2[[#This Row],[Frequency (in months)]], DAY([1]!Table2[[#This Row],[Date tested]]))</f>
        <v>#REF!</v>
      </c>
      <c r="L111" s="15">
        <v>43853</v>
      </c>
    </row>
    <row r="112" spans="1:18" ht="21" hidden="1" customHeight="1">
      <c r="A112" s="1" t="s">
        <v>16</v>
      </c>
      <c r="B112" s="1" t="s">
        <v>17</v>
      </c>
      <c r="C112" s="1">
        <v>6189</v>
      </c>
      <c r="D112" s="1" t="e">
        <f>VLOOKUP(Table2[[#This Row],[Product code (client)]],#REF!, 2, FALSE)</f>
        <v>#REF!</v>
      </c>
      <c r="E112" s="3" t="s">
        <v>18</v>
      </c>
      <c r="F112" s="1" t="s">
        <v>19</v>
      </c>
      <c r="G112" s="16">
        <v>3</v>
      </c>
      <c r="H112" s="33" t="s">
        <v>20</v>
      </c>
      <c r="I112" s="1" t="s">
        <v>167</v>
      </c>
      <c r="J112" s="15">
        <v>43829</v>
      </c>
      <c r="K112" s="15" t="e">
        <f>DATE(YEAR([1]!Table2[[#This Row],[Date tested]]),MONTH([1]!Table2[[#This Row],[Date tested]])+[1]!Table2[[#This Row],[Frequency (in months)]], DAY([1]!Table2[[#This Row],[Date tested]]))</f>
        <v>#REF!</v>
      </c>
      <c r="L112" s="15">
        <v>43853</v>
      </c>
    </row>
    <row r="113" spans="1:12" ht="43.5" hidden="1">
      <c r="A113" s="1" t="s">
        <v>16</v>
      </c>
      <c r="B113" s="1" t="s">
        <v>17</v>
      </c>
      <c r="C113" s="1">
        <v>6190</v>
      </c>
      <c r="D113" s="1" t="e">
        <f>VLOOKUP(Table2[[#This Row],[Product code (client)]],#REF!, 2, FALSE)</f>
        <v>#REF!</v>
      </c>
      <c r="E113" s="3" t="s">
        <v>18</v>
      </c>
      <c r="F113" s="1" t="s">
        <v>19</v>
      </c>
      <c r="G113" s="16">
        <v>3</v>
      </c>
      <c r="H113" s="33" t="s">
        <v>20</v>
      </c>
      <c r="I113" s="1" t="s">
        <v>168</v>
      </c>
      <c r="J113" s="15">
        <v>43829</v>
      </c>
      <c r="K113" s="15" t="e">
        <f>DATE(YEAR([1]!Table2[[#This Row],[Date tested]]),MONTH([1]!Table2[[#This Row],[Date tested]])+[1]!Table2[[#This Row],[Frequency (in months)]], DAY([1]!Table2[[#This Row],[Date tested]]))</f>
        <v>#REF!</v>
      </c>
      <c r="L113" s="15">
        <v>43853</v>
      </c>
    </row>
    <row r="114" spans="1:12" ht="43.5" hidden="1">
      <c r="A114" s="3" t="s">
        <v>16</v>
      </c>
      <c r="B114" s="3" t="s">
        <v>17</v>
      </c>
      <c r="C114" s="3">
        <v>6116</v>
      </c>
      <c r="D114" s="1" t="e">
        <f>VLOOKUP(Table2[[#This Row],[Product code (client)]],#REF!, 2, FALSE)</f>
        <v>#REF!</v>
      </c>
      <c r="E114" s="3" t="s">
        <v>18</v>
      </c>
      <c r="F114" s="1" t="s">
        <v>19</v>
      </c>
      <c r="G114" s="16">
        <v>3</v>
      </c>
      <c r="H114" s="33" t="s">
        <v>20</v>
      </c>
      <c r="I114" s="1" t="s">
        <v>169</v>
      </c>
      <c r="J114" s="15">
        <v>43829</v>
      </c>
      <c r="K114" s="15" t="e">
        <f>DATE(YEAR([1]!Table2[[#This Row],[Date tested]]),MONTH([1]!Table2[[#This Row],[Date tested]])+[1]!Table2[[#This Row],[Frequency (in months)]], DAY([1]!Table2[[#This Row],[Date tested]]))</f>
        <v>#REF!</v>
      </c>
      <c r="L114" s="15">
        <v>43853</v>
      </c>
    </row>
    <row r="115" spans="1:12" ht="43.5" hidden="1">
      <c r="A115" s="1" t="s">
        <v>16</v>
      </c>
      <c r="B115" s="1" t="s">
        <v>17</v>
      </c>
      <c r="C115" s="1">
        <v>6127</v>
      </c>
      <c r="D115" s="1" t="e">
        <f>VLOOKUP(Table2[[#This Row],[Product code (client)]],#REF!, 2, FALSE)</f>
        <v>#REF!</v>
      </c>
      <c r="E115" s="3" t="s">
        <v>18</v>
      </c>
      <c r="F115" s="1" t="s">
        <v>19</v>
      </c>
      <c r="G115" s="16">
        <v>3</v>
      </c>
      <c r="H115" s="33" t="s">
        <v>20</v>
      </c>
      <c r="I115" s="1" t="s">
        <v>170</v>
      </c>
      <c r="J115" s="15">
        <v>43829</v>
      </c>
      <c r="K115" s="15" t="e">
        <f>DATE(YEAR([1]!Table2[[#This Row],[Date tested]]),MONTH([1]!Table2[[#This Row],[Date tested]])+[1]!Table2[[#This Row],[Frequency (in months)]], DAY([1]!Table2[[#This Row],[Date tested]]))</f>
        <v>#REF!</v>
      </c>
      <c r="L115" s="15">
        <v>43853</v>
      </c>
    </row>
    <row r="116" spans="1:12" ht="2.4500000000000002" hidden="1" customHeight="1">
      <c r="A116" s="3" t="s">
        <v>41</v>
      </c>
      <c r="B116" s="3" t="s">
        <v>29</v>
      </c>
      <c r="C116" s="3">
        <v>4231</v>
      </c>
      <c r="D116" s="3" t="e">
        <f>VLOOKUP(Table2[[#This Row],[Product code (client)]],#REF!, 2, FALSE)</f>
        <v>#REF!</v>
      </c>
      <c r="E116" s="1" t="s">
        <v>30</v>
      </c>
      <c r="F116" s="1" t="s">
        <v>50</v>
      </c>
      <c r="G116" s="4">
        <v>6</v>
      </c>
      <c r="H116" s="33" t="s">
        <v>20</v>
      </c>
      <c r="I116" s="1" t="s">
        <v>171</v>
      </c>
      <c r="J116" s="5">
        <v>43607</v>
      </c>
      <c r="K116" s="5" t="e">
        <f>DATE(YEAR([1]!Table2[[#This Row],[Date tested]]),MONTH([1]!Table2[[#This Row],[Date tested]])+[1]!Table2[[#This Row],[Frequency (in months)]], DAY([1]!Table2[[#This Row],[Date tested]]))</f>
        <v>#REF!</v>
      </c>
      <c r="L116" s="5">
        <v>43619</v>
      </c>
    </row>
    <row r="117" spans="1:12" ht="17.45" hidden="1" customHeight="1">
      <c r="A117" s="3" t="s">
        <v>41</v>
      </c>
      <c r="B117" s="3" t="s">
        <v>29</v>
      </c>
      <c r="C117" s="3">
        <v>4218</v>
      </c>
      <c r="D117" s="3" t="e">
        <f>VLOOKUP(Table2[[#This Row],[Product code (client)]],#REF!, 2, FALSE)</f>
        <v>#REF!</v>
      </c>
      <c r="E117" s="1" t="s">
        <v>30</v>
      </c>
      <c r="F117" s="1" t="s">
        <v>50</v>
      </c>
      <c r="G117" s="4">
        <v>6</v>
      </c>
      <c r="H117" s="33" t="s">
        <v>20</v>
      </c>
      <c r="I117" s="1" t="s">
        <v>172</v>
      </c>
      <c r="J117" s="5">
        <v>43607</v>
      </c>
      <c r="K117" s="5" t="e">
        <f>DATE(YEAR([1]!Table2[[#This Row],[Date tested]]),MONTH([1]!Table2[[#This Row],[Date tested]])+[1]!Table2[[#This Row],[Frequency (in months)]], DAY([1]!Table2[[#This Row],[Date tested]]))</f>
        <v>#REF!</v>
      </c>
      <c r="L117" s="5">
        <v>43619</v>
      </c>
    </row>
    <row r="118" spans="1:12" hidden="1">
      <c r="A118" s="3" t="s">
        <v>41</v>
      </c>
      <c r="B118" s="3" t="s">
        <v>29</v>
      </c>
      <c r="C118" s="3">
        <v>4222</v>
      </c>
      <c r="D118" s="3" t="e">
        <f>VLOOKUP(Table2[[#This Row],[Product code (client)]],#REF!, 2, FALSE)</f>
        <v>#REF!</v>
      </c>
      <c r="E118" s="1" t="s">
        <v>30</v>
      </c>
      <c r="F118" s="1" t="s">
        <v>50</v>
      </c>
      <c r="G118" s="4">
        <v>6</v>
      </c>
      <c r="H118" s="33" t="s">
        <v>20</v>
      </c>
      <c r="I118" s="1" t="s">
        <v>173</v>
      </c>
      <c r="J118" s="5">
        <v>43607</v>
      </c>
      <c r="K118" s="5" t="e">
        <f>DATE(YEAR([1]!Table2[[#This Row],[Date tested]]),MONTH([1]!Table2[[#This Row],[Date tested]])+[1]!Table2[[#This Row],[Frequency (in months)]], DAY([1]!Table2[[#This Row],[Date tested]]))</f>
        <v>#REF!</v>
      </c>
      <c r="L118" s="5">
        <v>43619</v>
      </c>
    </row>
    <row r="119" spans="1:12" hidden="1">
      <c r="A119" s="3" t="s">
        <v>41</v>
      </c>
      <c r="B119" s="3" t="s">
        <v>29</v>
      </c>
      <c r="C119" s="3">
        <v>4123</v>
      </c>
      <c r="D119" s="3" t="e">
        <f>VLOOKUP(Table2[[#This Row],[Product code (client)]],#REF!, 2, FALSE)</f>
        <v>#REF!</v>
      </c>
      <c r="E119" s="1" t="s">
        <v>30</v>
      </c>
      <c r="F119" s="1" t="s">
        <v>50</v>
      </c>
      <c r="G119" s="4">
        <v>6</v>
      </c>
      <c r="H119" s="33" t="s">
        <v>20</v>
      </c>
      <c r="I119" s="1" t="s">
        <v>174</v>
      </c>
      <c r="J119" s="5">
        <v>43607</v>
      </c>
      <c r="K119" s="5" t="e">
        <f>DATE(YEAR([1]!Table2[[#This Row],[Date tested]]),MONTH([1]!Table2[[#This Row],[Date tested]])+[1]!Table2[[#This Row],[Frequency (in months)]], DAY([1]!Table2[[#This Row],[Date tested]]))</f>
        <v>#REF!</v>
      </c>
      <c r="L119" s="5">
        <v>43619</v>
      </c>
    </row>
    <row r="120" spans="1:12" hidden="1">
      <c r="A120" s="3" t="s">
        <v>41</v>
      </c>
      <c r="B120" s="3" t="s">
        <v>29</v>
      </c>
      <c r="C120" s="3">
        <v>4109</v>
      </c>
      <c r="D120" s="3" t="e">
        <f>VLOOKUP(Table2[[#This Row],[Product code (client)]],#REF!, 2, FALSE)</f>
        <v>#REF!</v>
      </c>
      <c r="E120" s="1" t="s">
        <v>30</v>
      </c>
      <c r="F120" s="1" t="s">
        <v>50</v>
      </c>
      <c r="G120" s="4">
        <v>6</v>
      </c>
      <c r="H120" s="33" t="s">
        <v>20</v>
      </c>
      <c r="I120" s="1" t="s">
        <v>175</v>
      </c>
      <c r="J120" s="5">
        <v>43607</v>
      </c>
      <c r="K120" s="5" t="e">
        <f>DATE(YEAR([1]!Table2[[#This Row],[Date tested]]),MONTH([1]!Table2[[#This Row],[Date tested]])+[1]!Table2[[#This Row],[Frequency (in months)]], DAY([1]!Table2[[#This Row],[Date tested]]))</f>
        <v>#REF!</v>
      </c>
      <c r="L120" s="5">
        <v>43619</v>
      </c>
    </row>
    <row r="121" spans="1:12" hidden="1">
      <c r="A121" s="1" t="s">
        <v>41</v>
      </c>
      <c r="B121" s="1" t="s">
        <v>29</v>
      </c>
      <c r="C121" s="3">
        <v>1129</v>
      </c>
      <c r="D121" s="3" t="e">
        <f>VLOOKUP(Table2[[#This Row],[Product code (client)]],#REF!, 2, FALSE)</f>
        <v>#REF!</v>
      </c>
      <c r="E121" s="1" t="s">
        <v>18</v>
      </c>
      <c r="F121" s="1" t="s">
        <v>42</v>
      </c>
      <c r="G121" s="4">
        <v>3</v>
      </c>
      <c r="H121" s="33" t="s">
        <v>20</v>
      </c>
      <c r="I121" s="15" t="s">
        <v>176</v>
      </c>
      <c r="J121" s="15">
        <v>43663</v>
      </c>
      <c r="K121" s="20" t="e">
        <f>DATE(YEAR([1]!Table2[[#This Row],[Date tested]]),MONTH([1]!Table2[[#This Row],[Date tested]])+[1]!Table2[[#This Row],[Frequency (in months)]], DAY([1]!Table2[[#This Row],[Date tested]]))</f>
        <v>#REF!</v>
      </c>
      <c r="L121" s="1"/>
    </row>
    <row r="122" spans="1:12" ht="29.1" hidden="1">
      <c r="A122" s="1" t="s">
        <v>41</v>
      </c>
      <c r="B122" s="1" t="s">
        <v>29</v>
      </c>
      <c r="C122" s="3">
        <v>1129</v>
      </c>
      <c r="D122" s="3" t="e">
        <f>VLOOKUP(Table2[[#This Row],[Product code (client)]],#REF!, 2, FALSE)</f>
        <v>#REF!</v>
      </c>
      <c r="E122" s="1" t="s">
        <v>18</v>
      </c>
      <c r="F122" s="1" t="s">
        <v>42</v>
      </c>
      <c r="G122" s="4">
        <v>3</v>
      </c>
      <c r="H122" s="33" t="s">
        <v>20</v>
      </c>
      <c r="I122" s="1" t="s">
        <v>177</v>
      </c>
      <c r="J122" s="15">
        <v>43811</v>
      </c>
      <c r="K122" s="30">
        <f>DATE(YEAR(Table2[[#This Row],[Date tested]]),MONTH(Table2[[#This Row],[Date tested]])+Table2[[#This Row],[Frequency (in months)]], DAY(Table2[[#This Row],[Date tested]]))</f>
        <v>43902</v>
      </c>
      <c r="L122" s="15">
        <v>43838</v>
      </c>
    </row>
    <row r="123" spans="1:12" ht="29.1" hidden="1">
      <c r="A123" s="1" t="s">
        <v>16</v>
      </c>
      <c r="B123" s="1" t="s">
        <v>17</v>
      </c>
      <c r="C123" s="3">
        <v>1116</v>
      </c>
      <c r="D123" s="3" t="e">
        <f>VLOOKUP(Table2[[#This Row],[Product code (client)]],#REF!, 2, FALSE)</f>
        <v>#REF!</v>
      </c>
      <c r="E123" s="3" t="s">
        <v>18</v>
      </c>
      <c r="F123" s="1" t="s">
        <v>19</v>
      </c>
      <c r="G123" s="16">
        <v>3</v>
      </c>
      <c r="H123" s="33" t="s">
        <v>20</v>
      </c>
      <c r="I123" s="1" t="s">
        <v>178</v>
      </c>
      <c r="J123" s="5">
        <v>43889</v>
      </c>
      <c r="K123" s="30">
        <f>DATE(YEAR(Table2[[#This Row],[Date tested]]),MONTH(Table2[[#This Row],[Date tested]])+Table2[[#This Row],[Frequency (in months)]], DAY(Table2[[#This Row],[Date tested]]))</f>
        <v>43979</v>
      </c>
      <c r="L123" s="5">
        <v>43934</v>
      </c>
    </row>
    <row r="124" spans="1:12" ht="43.5" hidden="1">
      <c r="A124" s="1" t="s">
        <v>16</v>
      </c>
      <c r="B124" s="1" t="s">
        <v>17</v>
      </c>
      <c r="C124" s="3">
        <v>1127</v>
      </c>
      <c r="D124" s="3" t="e">
        <f>VLOOKUP(Table2[[#This Row],[Product code (client)]],#REF!, 2, FALSE)</f>
        <v>#REF!</v>
      </c>
      <c r="E124" s="3" t="s">
        <v>18</v>
      </c>
      <c r="F124" s="1" t="s">
        <v>19</v>
      </c>
      <c r="G124" s="16">
        <v>3</v>
      </c>
      <c r="H124" s="33" t="s">
        <v>20</v>
      </c>
      <c r="I124" s="1" t="s">
        <v>179</v>
      </c>
      <c r="J124" s="5">
        <v>43889</v>
      </c>
      <c r="K124" s="30">
        <f>DATE(YEAR(Table2[[#This Row],[Date tested]]),MONTH(Table2[[#This Row],[Date tested]])+Table2[[#This Row],[Frequency (in months)]], DAY(Table2[[#This Row],[Date tested]]))</f>
        <v>43979</v>
      </c>
      <c r="L124" s="5">
        <v>43934</v>
      </c>
    </row>
    <row r="125" spans="1:12" ht="43.5" hidden="1">
      <c r="A125" s="1" t="s">
        <v>16</v>
      </c>
      <c r="B125" s="1" t="s">
        <v>17</v>
      </c>
      <c r="C125" s="3">
        <v>1190</v>
      </c>
      <c r="D125" s="3" t="e">
        <f>VLOOKUP(Table2[[#This Row],[Product code (client)]],#REF!, 2, FALSE)</f>
        <v>#REF!</v>
      </c>
      <c r="E125" s="3" t="s">
        <v>18</v>
      </c>
      <c r="F125" s="1" t="s">
        <v>19</v>
      </c>
      <c r="G125" s="16">
        <v>3</v>
      </c>
      <c r="H125" s="33" t="s">
        <v>20</v>
      </c>
      <c r="I125" s="1" t="s">
        <v>180</v>
      </c>
      <c r="J125" s="5">
        <v>43889</v>
      </c>
      <c r="K125" s="30">
        <f>DATE(YEAR(Table2[[#This Row],[Date tested]]),MONTH(Table2[[#This Row],[Date tested]])+Table2[[#This Row],[Frequency (in months)]], DAY(Table2[[#This Row],[Date tested]]))</f>
        <v>43979</v>
      </c>
      <c r="L125" s="5">
        <v>43934</v>
      </c>
    </row>
    <row r="126" spans="1:12" ht="43.5" hidden="1">
      <c r="A126" s="1" t="s">
        <v>16</v>
      </c>
      <c r="B126" s="1" t="s">
        <v>17</v>
      </c>
      <c r="C126" s="3">
        <v>1200</v>
      </c>
      <c r="D126" s="3" t="e">
        <f>VLOOKUP(Table2[[#This Row],[Product code (client)]],#REF!, 2, FALSE)</f>
        <v>#REF!</v>
      </c>
      <c r="E126" s="3" t="s">
        <v>18</v>
      </c>
      <c r="F126" s="1" t="s">
        <v>19</v>
      </c>
      <c r="G126" s="16">
        <v>3</v>
      </c>
      <c r="H126" s="33" t="s">
        <v>20</v>
      </c>
      <c r="I126" s="1" t="s">
        <v>181</v>
      </c>
      <c r="J126" s="5">
        <v>43889</v>
      </c>
      <c r="K126" s="30">
        <f>DATE(YEAR(Table2[[#This Row],[Date tested]]),MONTH(Table2[[#This Row],[Date tested]])+Table2[[#This Row],[Frequency (in months)]], DAY(Table2[[#This Row],[Date tested]]))</f>
        <v>43979</v>
      </c>
      <c r="L126" s="5">
        <v>43934</v>
      </c>
    </row>
    <row r="127" spans="1:12" ht="37.9" hidden="1" customHeight="1">
      <c r="A127" s="1" t="s">
        <v>16</v>
      </c>
      <c r="B127" s="1" t="s">
        <v>17</v>
      </c>
      <c r="C127" s="3">
        <v>1189</v>
      </c>
      <c r="D127" s="3" t="e">
        <f>VLOOKUP(Table2[[#This Row],[Product code (client)]],#REF!, 2, FALSE)</f>
        <v>#REF!</v>
      </c>
      <c r="E127" s="3" t="s">
        <v>18</v>
      </c>
      <c r="F127" s="1" t="s">
        <v>19</v>
      </c>
      <c r="G127" s="16">
        <v>3</v>
      </c>
      <c r="H127" s="33" t="s">
        <v>20</v>
      </c>
      <c r="I127" s="1" t="s">
        <v>182</v>
      </c>
      <c r="J127" s="5">
        <v>43889</v>
      </c>
      <c r="K127" s="30">
        <f>DATE(YEAR(Table2[[#This Row],[Date tested]]),MONTH(Table2[[#This Row],[Date tested]])+Table2[[#This Row],[Frequency (in months)]], DAY(Table2[[#This Row],[Date tested]]))</f>
        <v>43979</v>
      </c>
      <c r="L127" s="5">
        <v>43934</v>
      </c>
    </row>
    <row r="128" spans="1:12" ht="6.6" hidden="1" customHeight="1">
      <c r="A128" s="1" t="s">
        <v>41</v>
      </c>
      <c r="B128" s="1" t="s">
        <v>17</v>
      </c>
      <c r="C128" s="3">
        <v>4274</v>
      </c>
      <c r="D128" s="3" t="e">
        <f>VLOOKUP(Table2[[#This Row],[Product code (client)]],#REF!, 2, FALSE)</f>
        <v>#REF!</v>
      </c>
      <c r="E128" s="1" t="s">
        <v>30</v>
      </c>
      <c r="F128" s="3" t="s">
        <v>183</v>
      </c>
      <c r="G128" s="4">
        <v>6</v>
      </c>
      <c r="H128" s="33" t="s">
        <v>20</v>
      </c>
      <c r="I128" s="1" t="s">
        <v>184</v>
      </c>
      <c r="J128" s="5">
        <v>43920</v>
      </c>
      <c r="K128" s="5" t="e">
        <f>DATE(YEAR([1]!Table2[[#This Row],[Date tested]]),MONTH([1]!Table2[[#This Row],[Date tested]])+[1]!Table2[[#This Row],[Frequency (in months)]], DAY([1]!Table2[[#This Row],[Date tested]]))</f>
        <v>#REF!</v>
      </c>
      <c r="L128" s="5">
        <v>43875</v>
      </c>
    </row>
    <row r="129" spans="1:12" hidden="1">
      <c r="A129" s="1" t="s">
        <v>41</v>
      </c>
      <c r="B129" s="1" t="s">
        <v>17</v>
      </c>
      <c r="C129" s="3">
        <v>4268</v>
      </c>
      <c r="D129" s="3" t="e">
        <f>VLOOKUP(Table2[[#This Row],[Product code (client)]],#REF!, 2, FALSE)</f>
        <v>#REF!</v>
      </c>
      <c r="E129" s="1" t="s">
        <v>30</v>
      </c>
      <c r="F129" s="1" t="s">
        <v>183</v>
      </c>
      <c r="G129" s="4">
        <v>6</v>
      </c>
      <c r="H129" s="33" t="s">
        <v>20</v>
      </c>
      <c r="I129" s="1" t="s">
        <v>185</v>
      </c>
      <c r="J129" s="5">
        <v>43920</v>
      </c>
      <c r="K129" s="5" t="e">
        <f>DATE(YEAR([1]!Table2[[#This Row],[Date tested]]),MONTH([1]!Table2[[#This Row],[Date tested]])+[1]!Table2[[#This Row],[Frequency (in months)]], DAY([1]!Table2[[#This Row],[Date tested]]))</f>
        <v>#REF!</v>
      </c>
      <c r="L129" s="5">
        <v>43875</v>
      </c>
    </row>
    <row r="130" spans="1:12" hidden="1">
      <c r="A130" s="1" t="s">
        <v>41</v>
      </c>
      <c r="B130" s="1" t="s">
        <v>17</v>
      </c>
      <c r="C130" s="3">
        <v>4251</v>
      </c>
      <c r="D130" s="3" t="e">
        <f>VLOOKUP(Table2[[#This Row],[Product code (client)]],#REF!, 2, FALSE)</f>
        <v>#REF!</v>
      </c>
      <c r="E130" s="1" t="s">
        <v>30</v>
      </c>
      <c r="F130" s="1" t="s">
        <v>183</v>
      </c>
      <c r="G130" s="4">
        <v>6</v>
      </c>
      <c r="H130" s="33" t="s">
        <v>20</v>
      </c>
      <c r="I130" s="1" t="s">
        <v>186</v>
      </c>
      <c r="J130" s="5">
        <v>43920</v>
      </c>
      <c r="K130" s="5" t="e">
        <f>DATE(YEAR([1]!Table2[[#This Row],[Date tested]]),MONTH([1]!Table2[[#This Row],[Date tested]])+[1]!Table2[[#This Row],[Frequency (in months)]], DAY([1]!Table2[[#This Row],[Date tested]]))</f>
        <v>#REF!</v>
      </c>
      <c r="L130" s="5">
        <v>43875</v>
      </c>
    </row>
    <row r="131" spans="1:12" hidden="1">
      <c r="A131" s="1" t="s">
        <v>41</v>
      </c>
      <c r="B131" s="1" t="s">
        <v>17</v>
      </c>
      <c r="C131" s="3">
        <v>4250</v>
      </c>
      <c r="D131" s="3" t="e">
        <f>VLOOKUP(Table2[[#This Row],[Product code (client)]],#REF!, 2, FALSE)</f>
        <v>#REF!</v>
      </c>
      <c r="E131" s="1" t="s">
        <v>30</v>
      </c>
      <c r="F131" s="1" t="s">
        <v>183</v>
      </c>
      <c r="G131" s="4">
        <v>6</v>
      </c>
      <c r="H131" s="33" t="s">
        <v>20</v>
      </c>
      <c r="I131" s="1" t="s">
        <v>187</v>
      </c>
      <c r="J131" s="5">
        <v>43920</v>
      </c>
      <c r="K131" s="5" t="e">
        <f>DATE(YEAR([1]!Table2[[#This Row],[Date tested]]),MONTH([1]!Table2[[#This Row],[Date tested]])+[1]!Table2[[#This Row],[Frequency (in months)]], DAY([1]!Table2[[#This Row],[Date tested]]))</f>
        <v>#REF!</v>
      </c>
      <c r="L131" s="5">
        <v>43875</v>
      </c>
    </row>
    <row r="132" spans="1:12" hidden="1">
      <c r="A132" s="1" t="s">
        <v>41</v>
      </c>
      <c r="B132" s="1" t="s">
        <v>17</v>
      </c>
      <c r="C132" s="3">
        <v>4219</v>
      </c>
      <c r="D132" s="3" t="e">
        <f>VLOOKUP(Table2[[#This Row],[Product code (client)]],#REF!, 2, FALSE)</f>
        <v>#REF!</v>
      </c>
      <c r="E132" s="1" t="s">
        <v>30</v>
      </c>
      <c r="F132" s="1" t="s">
        <v>188</v>
      </c>
      <c r="G132" s="4">
        <v>6</v>
      </c>
      <c r="H132" s="33" t="s">
        <v>20</v>
      </c>
      <c r="I132" s="1" t="s">
        <v>189</v>
      </c>
      <c r="J132" s="5">
        <v>43920</v>
      </c>
      <c r="K132" s="5" t="e">
        <f>DATE(YEAR([1]!Table2[[#This Row],[Date tested]]),MONTH([1]!Table2[[#This Row],[Date tested]])+[1]!Table2[[#This Row],[Frequency (in months)]], DAY([1]!Table2[[#This Row],[Date tested]]))</f>
        <v>#REF!</v>
      </c>
      <c r="L132" s="5">
        <v>43875</v>
      </c>
    </row>
    <row r="133" spans="1:12" hidden="1">
      <c r="A133" s="1" t="s">
        <v>41</v>
      </c>
      <c r="B133" s="1" t="s">
        <v>17</v>
      </c>
      <c r="C133" s="3">
        <v>4250</v>
      </c>
      <c r="D133" s="3" t="e">
        <f>VLOOKUP(Table2[[#This Row],[Product code (client)]],#REF!, 2, FALSE)</f>
        <v>#REF!</v>
      </c>
      <c r="E133" s="1" t="s">
        <v>30</v>
      </c>
      <c r="F133" s="1" t="s">
        <v>188</v>
      </c>
      <c r="G133" s="4">
        <v>6</v>
      </c>
      <c r="H133" s="33" t="s">
        <v>20</v>
      </c>
      <c r="I133" s="1" t="s">
        <v>190</v>
      </c>
      <c r="J133" s="15">
        <v>43874</v>
      </c>
      <c r="K133" s="15" t="e">
        <f>DATE(YEAR([1]!Table2[[#This Row],[Date tested]]),MONTH([1]!Table2[[#This Row],[Date tested]])+[1]!Table2[[#This Row],[Frequency (in months)]], DAY([1]!Table2[[#This Row],[Date tested]]))</f>
        <v>#REF!</v>
      </c>
      <c r="L133" s="5">
        <v>43875</v>
      </c>
    </row>
    <row r="134" spans="1:12" hidden="1">
      <c r="A134" s="1" t="s">
        <v>41</v>
      </c>
      <c r="B134" s="1" t="s">
        <v>17</v>
      </c>
      <c r="C134" s="3">
        <v>4251</v>
      </c>
      <c r="D134" s="3" t="e">
        <f>VLOOKUP(Table2[[#This Row],[Product code (client)]],#REF!, 2, FALSE)</f>
        <v>#REF!</v>
      </c>
      <c r="E134" s="1" t="s">
        <v>30</v>
      </c>
      <c r="F134" s="23" t="s">
        <v>188</v>
      </c>
      <c r="G134" s="4">
        <v>6</v>
      </c>
      <c r="H134" s="33" t="s">
        <v>20</v>
      </c>
      <c r="I134" s="1" t="s">
        <v>191</v>
      </c>
      <c r="J134" s="15">
        <v>43874</v>
      </c>
      <c r="K134" s="15" t="e">
        <f>DATE(YEAR([1]!Table2[[#This Row],[Date tested]]),MONTH([1]!Table2[[#This Row],[Date tested]])+[1]!Table2[[#This Row],[Frequency (in months)]], DAY([1]!Table2[[#This Row],[Date tested]]))</f>
        <v>#REF!</v>
      </c>
      <c r="L134" s="5">
        <v>43875</v>
      </c>
    </row>
    <row r="135" spans="1:12" hidden="1">
      <c r="A135" s="1" t="s">
        <v>41</v>
      </c>
      <c r="B135" s="1" t="s">
        <v>17</v>
      </c>
      <c r="C135" s="1">
        <v>4268</v>
      </c>
      <c r="D135" s="1" t="e">
        <f>VLOOKUP(Table2[[#This Row],[Product code (client)]],#REF!, 2, FALSE)</f>
        <v>#REF!</v>
      </c>
      <c r="E135" s="1" t="s">
        <v>30</v>
      </c>
      <c r="F135" s="23" t="s">
        <v>188</v>
      </c>
      <c r="G135" s="4">
        <v>6</v>
      </c>
      <c r="H135" s="33" t="s">
        <v>20</v>
      </c>
      <c r="I135" s="1" t="s">
        <v>192</v>
      </c>
      <c r="J135" s="15">
        <v>43874</v>
      </c>
      <c r="K135" s="15" t="e">
        <f>DATE(YEAR([1]!Table2[[#This Row],[Date tested]]),MONTH([1]!Table2[[#This Row],[Date tested]])+[1]!Table2[[#This Row],[Frequency (in months)]], DAY([1]!Table2[[#This Row],[Date tested]]))</f>
        <v>#REF!</v>
      </c>
      <c r="L135" s="5">
        <v>43875</v>
      </c>
    </row>
    <row r="136" spans="1:12" hidden="1">
      <c r="A136" s="1" t="s">
        <v>41</v>
      </c>
      <c r="B136" s="1" t="s">
        <v>17</v>
      </c>
      <c r="C136" s="3">
        <v>4274</v>
      </c>
      <c r="D136" s="3" t="e">
        <f>VLOOKUP(Table2[[#This Row],[Product code (client)]],#REF!, 2, FALSE)</f>
        <v>#REF!</v>
      </c>
      <c r="E136" s="1" t="s">
        <v>30</v>
      </c>
      <c r="F136" s="23" t="s">
        <v>188</v>
      </c>
      <c r="G136" s="4">
        <v>6</v>
      </c>
      <c r="H136" s="33" t="s">
        <v>20</v>
      </c>
      <c r="I136" s="1" t="s">
        <v>193</v>
      </c>
      <c r="J136" s="15">
        <v>43874</v>
      </c>
      <c r="K136" s="15" t="e">
        <f>DATE(YEAR([1]!Table2[[#This Row],[Date tested]]),MONTH([1]!Table2[[#This Row],[Date tested]])+[1]!Table2[[#This Row],[Frequency (in months)]], DAY([1]!Table2[[#This Row],[Date tested]]))</f>
        <v>#REF!</v>
      </c>
      <c r="L136" s="5">
        <v>43875</v>
      </c>
    </row>
    <row r="137" spans="1:12" ht="29.1" hidden="1">
      <c r="A137" s="1" t="s">
        <v>103</v>
      </c>
      <c r="B137" s="1" t="s">
        <v>17</v>
      </c>
      <c r="C137" s="1" t="s">
        <v>77</v>
      </c>
      <c r="D137" s="1" t="s">
        <v>90</v>
      </c>
      <c r="E137" s="1" t="s">
        <v>30</v>
      </c>
      <c r="F137" s="3" t="s">
        <v>194</v>
      </c>
      <c r="G137" s="4">
        <v>6</v>
      </c>
      <c r="H137" s="33" t="s">
        <v>20</v>
      </c>
      <c r="I137" s="1" t="s">
        <v>195</v>
      </c>
      <c r="J137" s="15">
        <v>43937</v>
      </c>
      <c r="K137" s="15" t="e">
        <f>DATE(YEAR([1]!Table2[[#This Row],[Date tested]]),MONTH([1]!Table2[[#This Row],[Date tested]])+[1]!Table2[[#This Row],[Frequency (in months)]], DAY([1]!Table2[[#This Row],[Date tested]]))</f>
        <v>#REF!</v>
      </c>
      <c r="L137" s="15">
        <v>43938</v>
      </c>
    </row>
    <row r="138" spans="1:12" ht="29.1" hidden="1">
      <c r="A138" s="1" t="s">
        <v>116</v>
      </c>
      <c r="B138" s="1" t="s">
        <v>17</v>
      </c>
      <c r="C138" s="1" t="s">
        <v>77</v>
      </c>
      <c r="D138" s="1" t="s">
        <v>90</v>
      </c>
      <c r="E138" s="1" t="s">
        <v>30</v>
      </c>
      <c r="F138" s="3" t="s">
        <v>194</v>
      </c>
      <c r="G138" s="4">
        <v>6</v>
      </c>
      <c r="H138" s="33" t="s">
        <v>20</v>
      </c>
      <c r="I138" s="1" t="s">
        <v>196</v>
      </c>
      <c r="J138" s="15">
        <v>43937</v>
      </c>
      <c r="K138" s="15" t="e">
        <f>DATE(YEAR([1]!Table2[[#This Row],[Date tested]]),MONTH([1]!Table2[[#This Row],[Date tested]])+[1]!Table2[[#This Row],[Frequency (in months)]], DAY([1]!Table2[[#This Row],[Date tested]]))</f>
        <v>#REF!</v>
      </c>
      <c r="L138" s="15">
        <v>43938</v>
      </c>
    </row>
    <row r="139" spans="1:12" ht="29.1" hidden="1">
      <c r="A139" s="1" t="s">
        <v>197</v>
      </c>
      <c r="B139" s="1" t="s">
        <v>17</v>
      </c>
      <c r="C139" s="1" t="s">
        <v>77</v>
      </c>
      <c r="D139" s="1" t="s">
        <v>90</v>
      </c>
      <c r="E139" s="1" t="s">
        <v>30</v>
      </c>
      <c r="F139" s="3" t="s">
        <v>194</v>
      </c>
      <c r="G139" s="4">
        <v>6</v>
      </c>
      <c r="H139" s="33" t="s">
        <v>20</v>
      </c>
      <c r="I139" s="1" t="s">
        <v>198</v>
      </c>
      <c r="J139" s="15">
        <v>43937</v>
      </c>
      <c r="K139" s="15" t="e">
        <f>DATE(YEAR([1]!Table2[[#This Row],[Date tested]]),MONTH([1]!Table2[[#This Row],[Date tested]])+[1]!Table2[[#This Row],[Frequency (in months)]], DAY([1]!Table2[[#This Row],[Date tested]]))</f>
        <v>#REF!</v>
      </c>
      <c r="L139" s="15">
        <v>43938</v>
      </c>
    </row>
    <row r="140" spans="1:12" hidden="1">
      <c r="A140" s="1" t="s">
        <v>41</v>
      </c>
      <c r="B140" s="1" t="s">
        <v>17</v>
      </c>
      <c r="C140" s="1">
        <v>4132</v>
      </c>
      <c r="D140" s="3" t="e">
        <f>VLOOKUP(Table2[[#This Row],[Product code (client)]],#REF!, 2, FALSE)</f>
        <v>#REF!</v>
      </c>
      <c r="E140" s="1" t="s">
        <v>30</v>
      </c>
      <c r="F140" s="23" t="s">
        <v>188</v>
      </c>
      <c r="G140" s="4">
        <v>6</v>
      </c>
      <c r="H140" s="33" t="s">
        <v>20</v>
      </c>
      <c r="I140" s="1" t="s">
        <v>199</v>
      </c>
      <c r="J140" s="15">
        <v>43970</v>
      </c>
      <c r="K140" s="26">
        <f>DATE(YEAR(Table2[[#This Row],[Date tested]]),MONTH(Table2[[#This Row],[Date tested]])+Table2[[#This Row],[Frequency (in months)]], DAY(Table2[[#This Row],[Date tested]]))</f>
        <v>44154</v>
      </c>
      <c r="L140" s="15">
        <v>43985</v>
      </c>
    </row>
    <row r="141" spans="1:12" hidden="1">
      <c r="A141" s="1" t="s">
        <v>41</v>
      </c>
      <c r="B141" s="1" t="s">
        <v>17</v>
      </c>
      <c r="C141" s="1">
        <v>4206</v>
      </c>
      <c r="D141" s="3" t="e">
        <f>VLOOKUP(Table2[[#This Row],[Product code (client)]],#REF!, 2, FALSE)</f>
        <v>#REF!</v>
      </c>
      <c r="E141" s="1" t="s">
        <v>30</v>
      </c>
      <c r="F141" s="23" t="s">
        <v>188</v>
      </c>
      <c r="G141" s="4">
        <v>6</v>
      </c>
      <c r="H141" s="33" t="s">
        <v>20</v>
      </c>
      <c r="I141" s="1" t="s">
        <v>200</v>
      </c>
      <c r="J141" s="15">
        <v>43990</v>
      </c>
      <c r="K141" s="26">
        <f>DATE(YEAR(Table2[[#This Row],[Date tested]]),MONTH(Table2[[#This Row],[Date tested]])+Table2[[#This Row],[Frequency (in months)]], DAY(Table2[[#This Row],[Date tested]]))</f>
        <v>44173</v>
      </c>
      <c r="L141" s="15">
        <v>43985</v>
      </c>
    </row>
    <row r="142" spans="1:12" hidden="1">
      <c r="A142" s="1" t="s">
        <v>41</v>
      </c>
      <c r="B142" s="1" t="s">
        <v>17</v>
      </c>
      <c r="C142" s="1">
        <v>4267</v>
      </c>
      <c r="D142" s="3" t="e">
        <f>VLOOKUP(Table2[[#This Row],[Product code (client)]],#REF!, 2, FALSE)</f>
        <v>#REF!</v>
      </c>
      <c r="E142" s="1" t="s">
        <v>30</v>
      </c>
      <c r="F142" s="23" t="s">
        <v>188</v>
      </c>
      <c r="G142" s="4">
        <v>6</v>
      </c>
      <c r="H142" s="33" t="s">
        <v>20</v>
      </c>
      <c r="I142" s="1" t="s">
        <v>201</v>
      </c>
      <c r="J142" s="15">
        <v>43970</v>
      </c>
      <c r="K142" s="26">
        <f>DATE(YEAR(Table2[[#This Row],[Date tested]]),MONTH(Table2[[#This Row],[Date tested]])+Table2[[#This Row],[Frequency (in months)]], DAY(Table2[[#This Row],[Date tested]]))</f>
        <v>44154</v>
      </c>
      <c r="L142" s="15">
        <v>43985</v>
      </c>
    </row>
    <row r="143" spans="1:12" hidden="1">
      <c r="A143" s="1" t="s">
        <v>41</v>
      </c>
      <c r="B143" s="1" t="s">
        <v>17</v>
      </c>
      <c r="C143" s="1">
        <v>4124</v>
      </c>
      <c r="D143" s="3" t="e">
        <f>VLOOKUP(Table2[[#This Row],[Product code (client)]],#REF!, 2, FALSE)</f>
        <v>#REF!</v>
      </c>
      <c r="E143" s="1" t="s">
        <v>30</v>
      </c>
      <c r="F143" s="23" t="s">
        <v>188</v>
      </c>
      <c r="G143" s="4">
        <v>6</v>
      </c>
      <c r="H143" s="33" t="s">
        <v>20</v>
      </c>
      <c r="I143" s="1" t="s">
        <v>202</v>
      </c>
      <c r="J143" s="15">
        <v>43970</v>
      </c>
      <c r="K143" s="26">
        <f>DATE(YEAR(Table2[[#This Row],[Date tested]]),MONTH(Table2[[#This Row],[Date tested]])+Table2[[#This Row],[Frequency (in months)]], DAY(Table2[[#This Row],[Date tested]]))</f>
        <v>44154</v>
      </c>
      <c r="L143" s="15">
        <v>43985</v>
      </c>
    </row>
    <row r="144" spans="1:12" ht="24" hidden="1" customHeight="1">
      <c r="A144" s="1" t="s">
        <v>38</v>
      </c>
      <c r="B144" s="1" t="s">
        <v>17</v>
      </c>
      <c r="C144" s="1">
        <v>1152</v>
      </c>
      <c r="D144" s="1" t="e">
        <f>VLOOKUP(Table2[[#This Row],[Product code (client)]],#REF!, 2, FALSE)</f>
        <v>#REF!</v>
      </c>
      <c r="E144" s="1" t="s">
        <v>30</v>
      </c>
      <c r="F144" s="1" t="s">
        <v>39</v>
      </c>
      <c r="G144" s="4">
        <v>6</v>
      </c>
      <c r="H144" s="33" t="s">
        <v>20</v>
      </c>
      <c r="I144" s="1" t="s">
        <v>203</v>
      </c>
      <c r="J144" s="15">
        <v>44008</v>
      </c>
      <c r="K144" s="26">
        <f>DATE(YEAR(Table2[[#This Row],[Date tested]]),MONTH(Table2[[#This Row],[Date tested]])+Table2[[#This Row],[Frequency (in months)]], DAY(Table2[[#This Row],[Date tested]]))</f>
        <v>44191</v>
      </c>
      <c r="L144" s="15">
        <v>44092</v>
      </c>
    </row>
    <row r="145" spans="1:13" hidden="1">
      <c r="A145" s="1" t="s">
        <v>204</v>
      </c>
      <c r="B145" s="1" t="s">
        <v>17</v>
      </c>
      <c r="C145" s="1">
        <v>2144</v>
      </c>
      <c r="D145" s="1" t="e">
        <f>VLOOKUP(Table2[[#This Row],[Product code (client)]],#REF!, 2, FALSE)</f>
        <v>#REF!</v>
      </c>
      <c r="E145" s="1" t="s">
        <v>30</v>
      </c>
      <c r="F145" s="1" t="s">
        <v>205</v>
      </c>
      <c r="G145" s="16">
        <v>12</v>
      </c>
      <c r="H145" s="33" t="s">
        <v>20</v>
      </c>
      <c r="I145" s="1" t="s">
        <v>206</v>
      </c>
      <c r="J145" s="15">
        <v>44120</v>
      </c>
      <c r="K145" s="22">
        <f>DATE(YEAR(Table2[[#This Row],[Date tested]]),MONTH(Table2[[#This Row],[Date tested]])+Table2[[#This Row],[Frequency (in months)]], DAY(Table2[[#This Row],[Date tested]]))</f>
        <v>44485</v>
      </c>
    </row>
    <row r="146" spans="1:13" hidden="1">
      <c r="A146" s="1" t="s">
        <v>207</v>
      </c>
      <c r="B146" s="1" t="s">
        <v>17</v>
      </c>
      <c r="C146" s="1">
        <v>2149</v>
      </c>
      <c r="D146" s="1" t="e">
        <f>VLOOKUP(Table2[[#This Row],[Product code (client)]],#REF!, 2, FALSE)</f>
        <v>#REF!</v>
      </c>
      <c r="E146" s="1" t="s">
        <v>30</v>
      </c>
      <c r="F146" s="1" t="s">
        <v>205</v>
      </c>
      <c r="G146" s="16">
        <v>12</v>
      </c>
      <c r="H146" s="33" t="s">
        <v>20</v>
      </c>
      <c r="I146" s="1" t="s">
        <v>208</v>
      </c>
      <c r="J146" s="15">
        <v>44120</v>
      </c>
      <c r="K146" s="22">
        <f>DATE(YEAR(Table2[[#This Row],[Date tested]]),MONTH(Table2[[#This Row],[Date tested]])+Table2[[#This Row],[Frequency (in months)]], DAY(Table2[[#This Row],[Date tested]]))</f>
        <v>44485</v>
      </c>
    </row>
    <row r="147" spans="1:13" hidden="1">
      <c r="A147" s="1" t="s">
        <v>207</v>
      </c>
      <c r="B147" s="1" t="s">
        <v>17</v>
      </c>
      <c r="C147" s="1">
        <v>2148</v>
      </c>
      <c r="D147" s="1" t="e">
        <f>VLOOKUP(Table2[[#This Row],[Product code (client)]],#REF!, 2, FALSE)</f>
        <v>#REF!</v>
      </c>
      <c r="E147" s="1" t="s">
        <v>30</v>
      </c>
      <c r="F147" s="1" t="s">
        <v>205</v>
      </c>
      <c r="G147" s="16">
        <v>12</v>
      </c>
      <c r="H147" s="33" t="s">
        <v>20</v>
      </c>
      <c r="I147" s="1" t="s">
        <v>209</v>
      </c>
      <c r="J147" s="15">
        <v>44120</v>
      </c>
      <c r="K147" s="22">
        <f>DATE(YEAR(Table2[[#This Row],[Date tested]]),MONTH(Table2[[#This Row],[Date tested]])+Table2[[#This Row],[Frequency (in months)]], DAY(Table2[[#This Row],[Date tested]]))</f>
        <v>44485</v>
      </c>
      <c r="M147" s="25"/>
    </row>
    <row r="148" spans="1:13" hidden="1">
      <c r="A148" s="27" t="s">
        <v>210</v>
      </c>
      <c r="B148" s="27" t="s">
        <v>17</v>
      </c>
      <c r="C148" s="27" t="s">
        <v>77</v>
      </c>
      <c r="D148" s="1" t="s">
        <v>90</v>
      </c>
      <c r="E148" s="27" t="s">
        <v>30</v>
      </c>
      <c r="F148" s="27" t="s">
        <v>91</v>
      </c>
      <c r="G148" s="28">
        <v>6</v>
      </c>
      <c r="H148" s="37" t="s">
        <v>211</v>
      </c>
      <c r="I148" s="27" t="s">
        <v>212</v>
      </c>
      <c r="J148" s="29">
        <v>44125</v>
      </c>
      <c r="K148" s="22">
        <f>DATE(YEAR(Table2[[#This Row],[Date tested]]),MONTH(Table2[[#This Row],[Date tested]])+Table2[[#This Row],[Frequency (in months)]], DAY(Table2[[#This Row],[Date tested]]))</f>
        <v>44307</v>
      </c>
    </row>
    <row r="149" spans="1:13" s="33" customFormat="1" ht="12" hidden="1">
      <c r="A149" s="38" t="s">
        <v>213</v>
      </c>
      <c r="B149" s="38" t="s">
        <v>17</v>
      </c>
      <c r="C149" s="38" t="s">
        <v>77</v>
      </c>
      <c r="D149" s="33" t="s">
        <v>90</v>
      </c>
      <c r="E149" s="38" t="s">
        <v>30</v>
      </c>
      <c r="F149" s="38" t="s">
        <v>91</v>
      </c>
      <c r="G149" s="43">
        <v>6</v>
      </c>
      <c r="H149" s="38" t="s">
        <v>20</v>
      </c>
      <c r="I149" s="38" t="s">
        <v>214</v>
      </c>
      <c r="J149" s="44">
        <v>44125</v>
      </c>
      <c r="K149" s="45">
        <f>DATE(YEAR(Table2[[#This Row],[Date tested]]),MONTH(Table2[[#This Row],[Date tested]])+Table2[[#This Row],[Frequency (in months)]], DAY(Table2[[#This Row],[Date tested]]))</f>
        <v>44307</v>
      </c>
      <c r="L149" s="41">
        <v>44130</v>
      </c>
    </row>
    <row r="150" spans="1:13" s="33" customFormat="1" ht="12">
      <c r="A150" s="38" t="s">
        <v>213</v>
      </c>
      <c r="B150" s="38" t="s">
        <v>17</v>
      </c>
      <c r="C150" s="38">
        <v>2109</v>
      </c>
      <c r="D150" s="33" t="e">
        <f>VLOOKUP(Table2[[#This Row],[Product code (client)]],#REF!, 2, FALSE)</f>
        <v>#REF!</v>
      </c>
      <c r="E150" s="33" t="s">
        <v>30</v>
      </c>
      <c r="F150" s="33" t="s">
        <v>215</v>
      </c>
      <c r="G150" s="40">
        <v>6</v>
      </c>
      <c r="H150" s="33" t="s">
        <v>20</v>
      </c>
      <c r="I150" s="33" t="s">
        <v>216</v>
      </c>
      <c r="J150" s="41">
        <v>44131</v>
      </c>
      <c r="K150" s="45">
        <f>DATE(YEAR(Table2[[#This Row],[Date tested]]),MONTH(Table2[[#This Row],[Date tested]])+Table2[[#This Row],[Frequency (in months)]], DAY(Table2[[#This Row],[Date tested]]))</f>
        <v>44313</v>
      </c>
      <c r="L150" s="41"/>
    </row>
    <row r="151" spans="1:13" s="33" customFormat="1" ht="12">
      <c r="A151" s="38" t="s">
        <v>213</v>
      </c>
      <c r="B151" s="38" t="s">
        <v>17</v>
      </c>
      <c r="C151" s="38">
        <v>2111</v>
      </c>
      <c r="D151" s="33" t="e">
        <f>VLOOKUP(Table2[[#This Row],[Product code (client)]],#REF!, 2, FALSE)</f>
        <v>#REF!</v>
      </c>
      <c r="E151" s="33" t="s">
        <v>30</v>
      </c>
      <c r="F151" s="33" t="s">
        <v>215</v>
      </c>
      <c r="G151" s="40">
        <v>6</v>
      </c>
      <c r="H151" s="33" t="s">
        <v>20</v>
      </c>
      <c r="I151" s="33" t="s">
        <v>217</v>
      </c>
      <c r="J151" s="41">
        <v>44131</v>
      </c>
      <c r="K151" s="45">
        <f>DATE(YEAR(Table2[[#This Row],[Date tested]]),MONTH(Table2[[#This Row],[Date tested]])+Table2[[#This Row],[Frequency (in months)]], DAY(Table2[[#This Row],[Date tested]]))</f>
        <v>44313</v>
      </c>
      <c r="L151" s="41"/>
    </row>
    <row r="152" spans="1:13" hidden="1">
      <c r="A152" s="27" t="s">
        <v>218</v>
      </c>
      <c r="B152" s="27" t="s">
        <v>17</v>
      </c>
      <c r="C152" s="27" t="s">
        <v>77</v>
      </c>
      <c r="D152" s="1" t="s">
        <v>90</v>
      </c>
      <c r="E152" s="27" t="s">
        <v>30</v>
      </c>
      <c r="F152" s="27" t="s">
        <v>91</v>
      </c>
      <c r="G152" s="28">
        <v>6</v>
      </c>
      <c r="H152" s="38" t="s">
        <v>20</v>
      </c>
      <c r="I152" s="27" t="s">
        <v>219</v>
      </c>
      <c r="J152" s="15">
        <v>44127</v>
      </c>
      <c r="K152" s="22">
        <f>DATE(YEAR(Table2[[#This Row],[Date tested]]),MONTH(Table2[[#This Row],[Date tested]])+Table2[[#This Row],[Frequency (in months)]], DAY(Table2[[#This Row],[Date tested]]))</f>
        <v>44309</v>
      </c>
      <c r="L152" s="1"/>
    </row>
    <row r="153" spans="1:13" hidden="1">
      <c r="A153" s="27" t="s">
        <v>220</v>
      </c>
      <c r="B153" s="27" t="s">
        <v>17</v>
      </c>
      <c r="C153" s="27" t="s">
        <v>77</v>
      </c>
      <c r="D153" s="1" t="s">
        <v>90</v>
      </c>
      <c r="E153" s="27" t="s">
        <v>30</v>
      </c>
      <c r="F153" s="27" t="s">
        <v>91</v>
      </c>
      <c r="G153" s="28">
        <v>6</v>
      </c>
      <c r="H153" s="38" t="s">
        <v>20</v>
      </c>
      <c r="I153" s="27" t="s">
        <v>221</v>
      </c>
      <c r="J153" s="15">
        <v>44127</v>
      </c>
      <c r="K153" s="22">
        <f>DATE(YEAR(Table2[[#This Row],[Date tested]]),MONTH(Table2[[#This Row],[Date tested]])+Table2[[#This Row],[Frequency (in months)]], DAY(Table2[[#This Row],[Date tested]]))</f>
        <v>44309</v>
      </c>
      <c r="L153" s="15">
        <v>44130</v>
      </c>
    </row>
    <row r="154" spans="1:13" s="33" customFormat="1" ht="12">
      <c r="A154" s="38" t="s">
        <v>220</v>
      </c>
      <c r="B154" s="38" t="s">
        <v>17</v>
      </c>
      <c r="C154" s="33">
        <v>2105</v>
      </c>
      <c r="D154" s="33" t="e">
        <f>VLOOKUP(Table2[[#This Row],[Product code (client)]],#REF!, 2, FALSE)</f>
        <v>#REF!</v>
      </c>
      <c r="E154" s="33" t="s">
        <v>30</v>
      </c>
      <c r="F154" s="33" t="s">
        <v>215</v>
      </c>
      <c r="G154" s="40">
        <v>6</v>
      </c>
      <c r="H154" s="33" t="s">
        <v>20</v>
      </c>
      <c r="I154" s="33" t="s">
        <v>222</v>
      </c>
      <c r="J154" s="41">
        <v>44131</v>
      </c>
      <c r="K154" s="45">
        <f>DATE(YEAR(Table2[[#This Row],[Date tested]]),MONTH(Table2[[#This Row],[Date tested]])+Table2[[#This Row],[Frequency (in months)]], DAY(Table2[[#This Row],[Date tested]]))</f>
        <v>44313</v>
      </c>
      <c r="L154" s="41"/>
    </row>
    <row r="155" spans="1:13" s="33" customFormat="1" ht="12">
      <c r="A155" s="38" t="s">
        <v>220</v>
      </c>
      <c r="B155" s="38" t="s">
        <v>17</v>
      </c>
      <c r="C155" s="33">
        <v>2117</v>
      </c>
      <c r="D155" s="33" t="e">
        <f>VLOOKUP(Table2[[#This Row],[Product code (client)]],#REF!, 2, FALSE)</f>
        <v>#REF!</v>
      </c>
      <c r="E155" s="33" t="s">
        <v>30</v>
      </c>
      <c r="F155" s="33" t="s">
        <v>215</v>
      </c>
      <c r="G155" s="40">
        <v>6</v>
      </c>
      <c r="H155" s="33" t="s">
        <v>20</v>
      </c>
      <c r="I155" s="33" t="s">
        <v>223</v>
      </c>
      <c r="J155" s="41">
        <v>44131</v>
      </c>
      <c r="K155" s="45">
        <f>DATE(YEAR(Table2[[#This Row],[Date tested]]),MONTH(Table2[[#This Row],[Date tested]])+Table2[[#This Row],[Frequency (in months)]], DAY(Table2[[#This Row],[Date tested]]))</f>
        <v>44313</v>
      </c>
      <c r="L155" s="41"/>
    </row>
    <row r="156" spans="1:13" hidden="1">
      <c r="A156" s="27" t="s">
        <v>89</v>
      </c>
      <c r="B156" s="27" t="s">
        <v>17</v>
      </c>
      <c r="C156" s="1" t="s">
        <v>77</v>
      </c>
      <c r="D156" s="1" t="s">
        <v>90</v>
      </c>
      <c r="E156" s="1" t="s">
        <v>30</v>
      </c>
      <c r="F156" s="1" t="s">
        <v>91</v>
      </c>
      <c r="G156" s="16">
        <v>6</v>
      </c>
      <c r="H156" s="33" t="s">
        <v>20</v>
      </c>
      <c r="I156" s="1" t="s">
        <v>224</v>
      </c>
      <c r="J156" s="15">
        <v>44125</v>
      </c>
      <c r="K156" s="22">
        <f>DATE(YEAR(Table2[[#This Row],[Date tested]]),MONTH(Table2[[#This Row],[Date tested]])+Table2[[#This Row],[Frequency (in months)]], DAY(Table2[[#This Row],[Date tested]]))</f>
        <v>44307</v>
      </c>
      <c r="L156" s="15">
        <v>44130</v>
      </c>
    </row>
    <row r="157" spans="1:13" hidden="1">
      <c r="A157" s="1" t="s">
        <v>225</v>
      </c>
      <c r="B157" s="27" t="s">
        <v>17</v>
      </c>
      <c r="C157" s="1" t="s">
        <v>77</v>
      </c>
      <c r="D157" s="1" t="s">
        <v>90</v>
      </c>
      <c r="E157" s="1" t="s">
        <v>30</v>
      </c>
      <c r="F157" s="1" t="s">
        <v>91</v>
      </c>
      <c r="G157" s="16">
        <v>6</v>
      </c>
      <c r="H157" s="33" t="s">
        <v>20</v>
      </c>
      <c r="I157" s="1" t="s">
        <v>226</v>
      </c>
      <c r="J157" s="15">
        <v>44125</v>
      </c>
      <c r="K157" s="22">
        <f>DATE(YEAR(Table2[[#This Row],[Date tested]]),MONTH(Table2[[#This Row],[Date tested]])+Table2[[#This Row],[Frequency (in months)]], DAY(Table2[[#This Row],[Date tested]]))</f>
        <v>44307</v>
      </c>
      <c r="L157" s="15">
        <v>44130</v>
      </c>
    </row>
    <row r="158" spans="1:13" s="33" customFormat="1" ht="12">
      <c r="A158" s="33" t="s">
        <v>89</v>
      </c>
      <c r="B158" s="38" t="s">
        <v>17</v>
      </c>
      <c r="C158" s="33">
        <v>2117</v>
      </c>
      <c r="D158" s="33" t="e">
        <f>VLOOKUP(Table2[[#This Row],[Product code (client)]],#REF!, 2, FALSE)</f>
        <v>#REF!</v>
      </c>
      <c r="E158" s="33" t="s">
        <v>30</v>
      </c>
      <c r="F158" s="33" t="s">
        <v>215</v>
      </c>
      <c r="G158" s="40">
        <v>6</v>
      </c>
      <c r="H158" s="33" t="s">
        <v>20</v>
      </c>
      <c r="I158" s="33" t="s">
        <v>227</v>
      </c>
      <c r="J158" s="41">
        <v>44137</v>
      </c>
      <c r="K158" s="45">
        <f>DATE(YEAR(Table2[[#This Row],[Date tested]]),MONTH(Table2[[#This Row],[Date tested]])+Table2[[#This Row],[Frequency (in months)]], DAY(Table2[[#This Row],[Date tested]]))</f>
        <v>44318</v>
      </c>
    </row>
    <row r="159" spans="1:13" s="33" customFormat="1" ht="12">
      <c r="A159" s="33" t="s">
        <v>89</v>
      </c>
      <c r="B159" s="38" t="s">
        <v>17</v>
      </c>
      <c r="C159" s="33">
        <v>2125</v>
      </c>
      <c r="D159" s="33" t="e">
        <f>VLOOKUP(Table2[[#This Row],[Product code (client)]],#REF!, 2, FALSE)</f>
        <v>#REF!</v>
      </c>
      <c r="E159" s="33" t="s">
        <v>30</v>
      </c>
      <c r="F159" s="33" t="s">
        <v>215</v>
      </c>
      <c r="G159" s="40">
        <v>6</v>
      </c>
      <c r="H159" s="33" t="s">
        <v>20</v>
      </c>
      <c r="I159" s="33" t="s">
        <v>228</v>
      </c>
      <c r="J159" s="41">
        <v>44131</v>
      </c>
      <c r="K159" s="45">
        <f>DATE(YEAR(Table2[[#This Row],[Date tested]]),MONTH(Table2[[#This Row],[Date tested]])+Table2[[#This Row],[Frequency (in months)]], DAY(Table2[[#This Row],[Date tested]]))</f>
        <v>44313</v>
      </c>
    </row>
    <row r="160" spans="1:13" hidden="1">
      <c r="A160" s="1"/>
      <c r="B160" s="1"/>
      <c r="C160" s="1"/>
      <c r="D160" s="1" t="e">
        <f>VLOOKUP(Table2[[#This Row],[Product code (client)]],#REF!, 2, FALSE)</f>
        <v>#REF!</v>
      </c>
      <c r="E160" s="1"/>
      <c r="F160" s="1"/>
      <c r="G160" s="16"/>
      <c r="I160" s="1"/>
      <c r="J160" s="15"/>
      <c r="K160" s="15">
        <f>DATE(YEAR(Table2[[#This Row],[Date tested]]),MONTH(Table2[[#This Row],[Date tested]])+Table2[[#This Row],[Frequency (in months)]], DAY(Table2[[#This Row],[Date tested]]))</f>
        <v>0</v>
      </c>
      <c r="L160" s="1"/>
    </row>
    <row r="161" spans="1:12" hidden="1">
      <c r="A161" s="1"/>
      <c r="B161" s="1"/>
      <c r="C161" s="1"/>
      <c r="D161" s="1" t="e">
        <f>VLOOKUP(Table2[[#This Row],[Product code (client)]],#REF!, 2, FALSE)</f>
        <v>#REF!</v>
      </c>
      <c r="E161" s="1"/>
      <c r="F161" s="1"/>
      <c r="G161" s="16"/>
      <c r="I161" s="1"/>
      <c r="J161" s="15"/>
      <c r="K161" s="15">
        <f>DATE(YEAR(Table2[[#This Row],[Date tested]]),MONTH(Table2[[#This Row],[Date tested]])+Table2[[#This Row],[Frequency (in months)]], DAY(Table2[[#This Row],[Date tested]]))</f>
        <v>0</v>
      </c>
      <c r="L161" s="1"/>
    </row>
    <row r="162" spans="1:12" hidden="1">
      <c r="A162" s="1"/>
      <c r="B162" s="1"/>
      <c r="C162" s="1"/>
      <c r="D162" s="1" t="e">
        <f>VLOOKUP(Table2[[#This Row],[Product code (client)]],#REF!, 2, FALSE)</f>
        <v>#REF!</v>
      </c>
      <c r="E162" s="1"/>
      <c r="F162" s="1"/>
      <c r="G162" s="16"/>
      <c r="I162" s="1"/>
      <c r="J162" s="15"/>
      <c r="K162" s="15">
        <f>DATE(YEAR(Table2[[#This Row],[Date tested]]),MONTH(Table2[[#This Row],[Date tested]])+Table2[[#This Row],[Frequency (in months)]], DAY(Table2[[#This Row],[Date tested]]))</f>
        <v>0</v>
      </c>
      <c r="L162" s="1"/>
    </row>
    <row r="163" spans="1:12" s="33" customFormat="1" ht="12">
      <c r="D163" s="33" t="e">
        <f>VLOOKUP(Table2[[#This Row],[Product code (client)]],#REF!, 2, FALSE)</f>
        <v>#REF!</v>
      </c>
      <c r="G163" s="40"/>
      <c r="J163" s="41"/>
      <c r="K163" s="41">
        <f>DATE(YEAR(Table2[[#This Row],[Date tested]]),MONTH(Table2[[#This Row],[Date tested]])+Table2[[#This Row],[Frequency (in months)]], DAY(Table2[[#This Row],[Date tested]]))</f>
        <v>0</v>
      </c>
    </row>
    <row r="164" spans="1:12" s="33" customFormat="1" ht="12"/>
  </sheetData>
  <mergeCells count="2">
    <mergeCell ref="B1:C1"/>
    <mergeCell ref="E1:F1"/>
  </mergeCells>
  <phoneticPr fontId="9" type="noConversion"/>
  <conditionalFormatting sqref="I145">
    <cfRule type="duplicateValues" dxfId="128" priority="12"/>
  </conditionalFormatting>
  <conditionalFormatting sqref="I146">
    <cfRule type="duplicateValues" dxfId="127" priority="11"/>
  </conditionalFormatting>
  <conditionalFormatting sqref="I147">
    <cfRule type="duplicateValues" dxfId="126" priority="10"/>
  </conditionalFormatting>
  <conditionalFormatting sqref="I148">
    <cfRule type="duplicateValues" dxfId="125" priority="6"/>
  </conditionalFormatting>
  <conditionalFormatting sqref="I149">
    <cfRule type="duplicateValues" dxfId="124" priority="8"/>
  </conditionalFormatting>
  <conditionalFormatting sqref="I150:I151 I154 I160:I161">
    <cfRule type="duplicateValues" dxfId="123" priority="7"/>
  </conditionalFormatting>
  <conditionalFormatting sqref="I152:I153">
    <cfRule type="duplicateValues" dxfId="122" priority="5"/>
  </conditionalFormatting>
  <conditionalFormatting sqref="I155">
    <cfRule type="duplicateValues" dxfId="121" priority="2"/>
  </conditionalFormatting>
  <conditionalFormatting sqref="I156:I159">
    <cfRule type="duplicateValues" dxfId="120" priority="1"/>
  </conditionalFormatting>
  <conditionalFormatting sqref="I162">
    <cfRule type="duplicateValues" dxfId="119" priority="4"/>
  </conditionalFormatting>
  <conditionalFormatting sqref="I163">
    <cfRule type="duplicateValues" dxfId="118" priority="3"/>
  </conditionalFormatting>
  <conditionalFormatting sqref="K5:K35">
    <cfRule type="timePeriod" dxfId="117" priority="16" timePeriod="nextMonth">
      <formula>AND(MONTH(K5)=MONTH(EDATE(TODAY(),0+1)),YEAR(K5)=YEAR(EDATE(TODAY(),0+1)))</formula>
    </cfRule>
    <cfRule type="timePeriod" dxfId="116" priority="17" timePeriod="today">
      <formula>FLOOR(K5,1)=TODAY()</formula>
    </cfRule>
    <cfRule type="timePeriod" dxfId="115" priority="18" timePeriod="lastMonth">
      <formula>AND(MONTH(K5)=MONTH(EDATE(TODAY(),0-1)),YEAR(K5)=YEAR(EDATE(TODAY(),0-1)))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&amp;L&amp;G&amp;C&amp;"-,Bold"PERIODICAL SCREENING TRACKING FILE&amp;"-,Regular" - &amp;A&amp;"-,Bold"
Food Safety and Quality&amp;R&amp;"-,Bold"FQ-LG07-v1
Page &amp;P of &amp;N</oddHeader>
    <oddFooter xml:space="preserve">&amp;C&amp;"-,Bold"ES-KO PROPRIETARY DOCUMENT &amp;"-,Regular"
You may &amp;"-,Bold"NOT copy, share or distribute&amp;"-,Regular" this document &amp;"-,Bold"without written authorization from ES-KO&amp;"-,Regular"
</oddFooter>
  </headerFooter>
  <legacyDrawingHF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8"/>
  <sheetViews>
    <sheetView topLeftCell="A23" workbookViewId="0">
      <selection activeCell="A36" sqref="A36"/>
    </sheetView>
  </sheetViews>
  <sheetFormatPr defaultColWidth="8.7109375" defaultRowHeight="12"/>
  <cols>
    <col min="1" max="1" width="22.140625" style="33" bestFit="1" customWidth="1"/>
    <col min="2" max="2" width="8.85546875" style="33" customWidth="1"/>
    <col min="3" max="3" width="11.85546875" style="33" customWidth="1"/>
    <col min="4" max="4" width="23.28515625" style="33" customWidth="1"/>
    <col min="5" max="5" width="8.140625" style="33" customWidth="1"/>
    <col min="6" max="6" width="19.7109375" style="33" customWidth="1"/>
    <col min="7" max="7" width="39.85546875" style="33" customWidth="1"/>
    <col min="8" max="8" width="11.140625" style="33" customWidth="1"/>
    <col min="9" max="9" width="8.7109375" style="33" customWidth="1"/>
    <col min="10" max="10" width="12.85546875" style="33" customWidth="1"/>
    <col min="11" max="11" width="12.42578125" style="33" customWidth="1"/>
    <col min="12" max="12" width="15.28515625" style="33" customWidth="1"/>
    <col min="13" max="13" width="17.7109375" style="33" customWidth="1"/>
    <col min="14" max="16384" width="8.7109375" style="33"/>
  </cols>
  <sheetData>
    <row r="1" spans="1:13" hidden="1">
      <c r="A1" s="46" t="s">
        <v>0</v>
      </c>
      <c r="B1" s="155" t="s">
        <v>1</v>
      </c>
      <c r="C1" s="155"/>
      <c r="D1" s="47" t="s">
        <v>2</v>
      </c>
      <c r="E1" s="156" t="s">
        <v>3</v>
      </c>
      <c r="F1" s="156"/>
      <c r="G1" s="156"/>
      <c r="H1" s="31"/>
      <c r="I1" s="31"/>
      <c r="J1" s="31"/>
      <c r="K1" s="31"/>
      <c r="L1" s="31"/>
    </row>
    <row r="2" spans="1:13">
      <c r="A2" s="46"/>
      <c r="B2" s="48"/>
      <c r="C2" s="48"/>
      <c r="D2" s="49"/>
      <c r="E2" s="48"/>
      <c r="F2" s="48"/>
      <c r="G2" s="48"/>
      <c r="H2" s="31"/>
      <c r="I2" s="31"/>
      <c r="J2" s="31"/>
      <c r="K2" s="31"/>
      <c r="L2" s="31"/>
    </row>
    <row r="3" spans="1:13" s="32" customFormat="1"/>
    <row r="4" spans="1:13" ht="24">
      <c r="A4" s="50" t="s">
        <v>4</v>
      </c>
      <c r="B4" s="50" t="s">
        <v>5</v>
      </c>
      <c r="C4" s="50" t="s">
        <v>229</v>
      </c>
      <c r="D4" s="50" t="s">
        <v>7</v>
      </c>
      <c r="E4" s="50" t="s">
        <v>8</v>
      </c>
      <c r="F4" s="50" t="s">
        <v>230</v>
      </c>
      <c r="G4" s="50" t="s">
        <v>9</v>
      </c>
      <c r="H4" s="50" t="s">
        <v>231</v>
      </c>
      <c r="I4" s="50" t="s">
        <v>11</v>
      </c>
      <c r="J4" s="50" t="s">
        <v>12</v>
      </c>
      <c r="K4" s="50" t="s">
        <v>232</v>
      </c>
      <c r="L4" s="50" t="s">
        <v>14</v>
      </c>
      <c r="M4" s="50" t="s">
        <v>15</v>
      </c>
    </row>
    <row r="5" spans="1:13" s="52" customFormat="1" ht="31.5">
      <c r="A5" s="52" t="s">
        <v>89</v>
      </c>
      <c r="B5" s="52" t="s">
        <v>17</v>
      </c>
      <c r="C5" s="52">
        <v>2113</v>
      </c>
      <c r="D5" s="96" t="s">
        <v>233</v>
      </c>
      <c r="E5" s="52" t="s">
        <v>30</v>
      </c>
      <c r="G5" s="52" t="s">
        <v>234</v>
      </c>
      <c r="H5" s="53">
        <v>6</v>
      </c>
      <c r="I5" s="52" t="s">
        <v>235</v>
      </c>
      <c r="J5" s="59" t="s">
        <v>236</v>
      </c>
      <c r="K5" s="59">
        <v>44434</v>
      </c>
      <c r="L5" s="59">
        <v>44618</v>
      </c>
      <c r="M5" s="59">
        <v>44438</v>
      </c>
    </row>
    <row r="6" spans="1:13" s="52" customFormat="1" ht="10.5">
      <c r="A6" s="52" t="s">
        <v>89</v>
      </c>
      <c r="B6" s="52" t="s">
        <v>17</v>
      </c>
      <c r="C6" s="52">
        <v>2113</v>
      </c>
      <c r="D6" s="96" t="s">
        <v>233</v>
      </c>
      <c r="E6" s="52" t="s">
        <v>30</v>
      </c>
      <c r="G6" s="52" t="s">
        <v>205</v>
      </c>
      <c r="H6" s="53">
        <v>12</v>
      </c>
      <c r="I6" s="52" t="s">
        <v>237</v>
      </c>
      <c r="J6" s="59" t="s">
        <v>238</v>
      </c>
      <c r="K6" s="59">
        <v>44438</v>
      </c>
      <c r="L6" s="59">
        <v>44803</v>
      </c>
      <c r="M6" s="59">
        <v>44438</v>
      </c>
    </row>
    <row r="7" spans="1:13" s="52" customFormat="1" ht="31.5">
      <c r="A7" s="52" t="s">
        <v>89</v>
      </c>
      <c r="B7" s="52" t="s">
        <v>17</v>
      </c>
      <c r="C7" s="52">
        <v>2115</v>
      </c>
      <c r="D7" s="96" t="s">
        <v>239</v>
      </c>
      <c r="E7" s="52" t="s">
        <v>30</v>
      </c>
      <c r="G7" s="52" t="s">
        <v>240</v>
      </c>
      <c r="H7" s="53">
        <v>6</v>
      </c>
      <c r="I7" s="52" t="s">
        <v>235</v>
      </c>
      <c r="J7" s="59" t="s">
        <v>236</v>
      </c>
      <c r="K7" s="59">
        <v>44434</v>
      </c>
      <c r="L7" s="59">
        <v>44618</v>
      </c>
      <c r="M7" s="59">
        <v>44438</v>
      </c>
    </row>
    <row r="8" spans="1:13" s="52" customFormat="1" ht="10.5">
      <c r="A8" s="52" t="s">
        <v>89</v>
      </c>
      <c r="B8" s="52" t="s">
        <v>17</v>
      </c>
      <c r="C8" s="52">
        <v>2113</v>
      </c>
      <c r="D8" s="96" t="s">
        <v>239</v>
      </c>
      <c r="E8" s="52" t="s">
        <v>30</v>
      </c>
      <c r="G8" s="52" t="s">
        <v>205</v>
      </c>
      <c r="H8" s="53">
        <v>12</v>
      </c>
      <c r="I8" s="52" t="s">
        <v>237</v>
      </c>
      <c r="J8" s="59" t="s">
        <v>241</v>
      </c>
      <c r="K8" s="59">
        <v>44438</v>
      </c>
      <c r="L8" s="59">
        <v>44803</v>
      </c>
      <c r="M8" s="59">
        <v>44438</v>
      </c>
    </row>
    <row r="9" spans="1:13" s="52" customFormat="1" ht="31.5">
      <c r="A9" s="52" t="s">
        <v>103</v>
      </c>
      <c r="B9" s="52" t="s">
        <v>17</v>
      </c>
      <c r="C9" s="52">
        <v>2117</v>
      </c>
      <c r="D9" s="96" t="s">
        <v>242</v>
      </c>
      <c r="E9" s="52" t="s">
        <v>30</v>
      </c>
      <c r="G9" s="52" t="s">
        <v>243</v>
      </c>
      <c r="H9" s="53">
        <v>6</v>
      </c>
      <c r="I9" s="52" t="s">
        <v>235</v>
      </c>
      <c r="J9" s="52" t="s">
        <v>244</v>
      </c>
      <c r="K9" s="59">
        <v>44434</v>
      </c>
      <c r="L9" s="59">
        <v>44618</v>
      </c>
      <c r="M9" s="59">
        <v>44438</v>
      </c>
    </row>
    <row r="10" spans="1:13" s="52" customFormat="1" ht="31.5">
      <c r="A10" s="52" t="s">
        <v>103</v>
      </c>
      <c r="B10" s="52" t="s">
        <v>17</v>
      </c>
      <c r="C10" s="52">
        <v>2111</v>
      </c>
      <c r="D10" s="96" t="s">
        <v>245</v>
      </c>
      <c r="E10" s="52" t="s">
        <v>30</v>
      </c>
      <c r="G10" s="52" t="s">
        <v>243</v>
      </c>
      <c r="H10" s="53">
        <v>6</v>
      </c>
      <c r="I10" s="52" t="s">
        <v>235</v>
      </c>
      <c r="J10" s="52" t="s">
        <v>244</v>
      </c>
      <c r="K10" s="59">
        <v>44434</v>
      </c>
      <c r="L10" s="59">
        <v>44618</v>
      </c>
      <c r="M10" s="59">
        <v>44438</v>
      </c>
    </row>
    <row r="11" spans="1:13" s="52" customFormat="1" ht="31.5">
      <c r="A11" s="52" t="s">
        <v>116</v>
      </c>
      <c r="B11" s="52" t="s">
        <v>17</v>
      </c>
      <c r="C11" s="52">
        <v>2109</v>
      </c>
      <c r="D11" s="96" t="s">
        <v>246</v>
      </c>
      <c r="E11" s="52" t="s">
        <v>30</v>
      </c>
      <c r="G11" s="52" t="s">
        <v>243</v>
      </c>
      <c r="H11" s="53">
        <v>6</v>
      </c>
      <c r="I11" s="52" t="s">
        <v>235</v>
      </c>
      <c r="J11" s="52" t="s">
        <v>247</v>
      </c>
      <c r="K11" s="59">
        <v>44434</v>
      </c>
      <c r="L11" s="59">
        <v>44618</v>
      </c>
      <c r="M11" s="59">
        <v>44438</v>
      </c>
    </row>
    <row r="12" spans="1:13" s="52" customFormat="1" ht="31.5">
      <c r="A12" s="52" t="s">
        <v>116</v>
      </c>
      <c r="B12" s="52" t="s">
        <v>17</v>
      </c>
      <c r="C12" s="52">
        <v>2125</v>
      </c>
      <c r="D12" s="96" t="s">
        <v>248</v>
      </c>
      <c r="E12" s="52" t="s">
        <v>30</v>
      </c>
      <c r="G12" s="52" t="s">
        <v>243</v>
      </c>
      <c r="H12" s="53">
        <v>6</v>
      </c>
      <c r="I12" s="52" t="s">
        <v>235</v>
      </c>
      <c r="J12" s="52" t="s">
        <v>247</v>
      </c>
      <c r="K12" s="59">
        <v>44434</v>
      </c>
      <c r="L12" s="59">
        <v>44618</v>
      </c>
      <c r="M12" s="59">
        <v>44438</v>
      </c>
    </row>
    <row r="13" spans="1:13" s="52" customFormat="1" ht="31.5">
      <c r="A13" s="52" t="s">
        <v>131</v>
      </c>
      <c r="B13" s="52" t="s">
        <v>17</v>
      </c>
      <c r="C13" s="52">
        <v>2105</v>
      </c>
      <c r="D13" s="96" t="s">
        <v>249</v>
      </c>
      <c r="E13" s="52" t="s">
        <v>30</v>
      </c>
      <c r="G13" s="52" t="s">
        <v>243</v>
      </c>
      <c r="H13" s="53">
        <v>6</v>
      </c>
      <c r="I13" s="52" t="s">
        <v>235</v>
      </c>
      <c r="J13" s="52" t="s">
        <v>250</v>
      </c>
      <c r="K13" s="59">
        <v>44434</v>
      </c>
      <c r="L13" s="59">
        <v>44618</v>
      </c>
      <c r="M13" s="59">
        <v>44438</v>
      </c>
    </row>
    <row r="14" spans="1:13" s="52" customFormat="1" ht="31.5">
      <c r="A14" s="52" t="s">
        <v>131</v>
      </c>
      <c r="B14" s="52" t="s">
        <v>17</v>
      </c>
      <c r="C14" s="52">
        <v>2107</v>
      </c>
      <c r="D14" s="96" t="s">
        <v>251</v>
      </c>
      <c r="E14" s="52" t="s">
        <v>30</v>
      </c>
      <c r="G14" s="52" t="s">
        <v>243</v>
      </c>
      <c r="H14" s="53">
        <v>6</v>
      </c>
      <c r="I14" s="52" t="s">
        <v>235</v>
      </c>
      <c r="J14" s="52" t="s">
        <v>250</v>
      </c>
      <c r="K14" s="59">
        <v>44434</v>
      </c>
      <c r="L14" s="59">
        <v>44618</v>
      </c>
      <c r="M14" s="59">
        <v>44438</v>
      </c>
    </row>
    <row r="15" spans="1:13" s="98" customFormat="1">
      <c r="A15" s="143"/>
      <c r="B15" s="143"/>
      <c r="C15" s="143"/>
      <c r="D15" s="143"/>
      <c r="E15" s="143"/>
      <c r="F15" s="143"/>
      <c r="G15" s="111">
        <v>44713</v>
      </c>
      <c r="H15" s="144"/>
      <c r="I15" s="143"/>
      <c r="J15" s="143"/>
      <c r="K15" s="145"/>
      <c r="L15" s="145" t="e">
        <f>DATE(YEAR([1]!Table2[[#This Row],[Date tested]]),MONTH([1]!Table2[[#This Row],[Date tested]])+[1]!Table2[[#This Row],[Frequency (in months)]], DAY([1]!Table2[[#This Row],[Date tested]]))</f>
        <v>#REF!</v>
      </c>
      <c r="M15" s="143"/>
    </row>
    <row r="16" spans="1:13" s="52" customFormat="1" ht="31.5">
      <c r="A16" s="56" t="s">
        <v>89</v>
      </c>
      <c r="B16" s="56" t="s">
        <v>17</v>
      </c>
      <c r="C16" s="56">
        <v>2109</v>
      </c>
      <c r="D16" s="95" t="s">
        <v>246</v>
      </c>
      <c r="E16" s="56" t="s">
        <v>30</v>
      </c>
      <c r="F16" s="101" t="s">
        <v>252</v>
      </c>
      <c r="G16" s="95" t="s">
        <v>253</v>
      </c>
      <c r="H16" s="68">
        <v>6</v>
      </c>
      <c r="I16" s="56" t="s">
        <v>235</v>
      </c>
      <c r="J16" s="95" t="s">
        <v>254</v>
      </c>
      <c r="K16" s="95">
        <v>44725</v>
      </c>
      <c r="L16" s="95">
        <v>44908</v>
      </c>
      <c r="M16" s="95">
        <v>44725</v>
      </c>
    </row>
    <row r="17" spans="1:13" s="52" customFormat="1" ht="31.5">
      <c r="A17" s="57" t="s">
        <v>89</v>
      </c>
      <c r="B17" s="57" t="s">
        <v>17</v>
      </c>
      <c r="C17" s="57">
        <v>2125</v>
      </c>
      <c r="D17" s="86" t="s">
        <v>248</v>
      </c>
      <c r="E17" s="57" t="s">
        <v>30</v>
      </c>
      <c r="F17" s="101" t="s">
        <v>255</v>
      </c>
      <c r="G17" s="86" t="s">
        <v>253</v>
      </c>
      <c r="H17" s="71">
        <v>6</v>
      </c>
      <c r="I17" s="57" t="s">
        <v>235</v>
      </c>
      <c r="J17" s="86" t="s">
        <v>256</v>
      </c>
      <c r="K17" s="86">
        <v>44725</v>
      </c>
      <c r="L17" s="86">
        <v>44908</v>
      </c>
      <c r="M17" s="86">
        <v>44725</v>
      </c>
    </row>
    <row r="18" spans="1:13" s="52" customFormat="1" ht="31.5">
      <c r="A18" s="56" t="s">
        <v>103</v>
      </c>
      <c r="B18" s="56" t="s">
        <v>17</v>
      </c>
      <c r="C18" s="56">
        <v>2113</v>
      </c>
      <c r="D18" s="95" t="s">
        <v>233</v>
      </c>
      <c r="E18" s="56" t="s">
        <v>30</v>
      </c>
      <c r="F18" s="102" t="s">
        <v>257</v>
      </c>
      <c r="G18" s="95" t="s">
        <v>253</v>
      </c>
      <c r="H18" s="68">
        <v>6</v>
      </c>
      <c r="I18" s="56" t="s">
        <v>235</v>
      </c>
      <c r="J18" s="95" t="s">
        <v>258</v>
      </c>
      <c r="K18" s="95">
        <v>44725</v>
      </c>
      <c r="L18" s="95">
        <v>44908</v>
      </c>
      <c r="M18" s="95">
        <v>44725</v>
      </c>
    </row>
    <row r="19" spans="1:13" s="52" customFormat="1" ht="31.5">
      <c r="A19" s="57" t="s">
        <v>103</v>
      </c>
      <c r="B19" s="57" t="s">
        <v>17</v>
      </c>
      <c r="C19" s="57">
        <v>2109</v>
      </c>
      <c r="D19" s="86" t="s">
        <v>246</v>
      </c>
      <c r="E19" s="57" t="s">
        <v>30</v>
      </c>
      <c r="F19" s="102" t="s">
        <v>259</v>
      </c>
      <c r="G19" s="86" t="s">
        <v>253</v>
      </c>
      <c r="H19" s="71">
        <v>6</v>
      </c>
      <c r="I19" s="57" t="s">
        <v>235</v>
      </c>
      <c r="J19" s="86" t="s">
        <v>260</v>
      </c>
      <c r="K19" s="86">
        <v>44725</v>
      </c>
      <c r="L19" s="86">
        <v>44908</v>
      </c>
      <c r="M19" s="86">
        <v>44725</v>
      </c>
    </row>
    <row r="20" spans="1:13" s="52" customFormat="1" ht="31.5">
      <c r="A20" s="56" t="s">
        <v>116</v>
      </c>
      <c r="B20" s="56" t="s">
        <v>17</v>
      </c>
      <c r="C20" s="56">
        <v>2105</v>
      </c>
      <c r="D20" s="95" t="s">
        <v>249</v>
      </c>
      <c r="E20" s="56" t="s">
        <v>30</v>
      </c>
      <c r="F20" s="102" t="s">
        <v>261</v>
      </c>
      <c r="G20" s="95" t="s">
        <v>253</v>
      </c>
      <c r="H20" s="68">
        <v>6</v>
      </c>
      <c r="I20" s="56" t="s">
        <v>235</v>
      </c>
      <c r="J20" s="95" t="s">
        <v>262</v>
      </c>
      <c r="K20" s="95">
        <v>44725</v>
      </c>
      <c r="L20" s="95">
        <v>44908</v>
      </c>
      <c r="M20" s="95">
        <v>44725</v>
      </c>
    </row>
    <row r="21" spans="1:13" s="52" customFormat="1" ht="31.5">
      <c r="A21" s="57" t="s">
        <v>116</v>
      </c>
      <c r="B21" s="57" t="s">
        <v>17</v>
      </c>
      <c r="C21" s="57">
        <v>2107</v>
      </c>
      <c r="D21" s="86" t="s">
        <v>251</v>
      </c>
      <c r="E21" s="57" t="s">
        <v>30</v>
      </c>
      <c r="F21" s="102" t="s">
        <v>263</v>
      </c>
      <c r="G21" s="86" t="s">
        <v>253</v>
      </c>
      <c r="H21" s="71">
        <v>6</v>
      </c>
      <c r="I21" s="57" t="s">
        <v>235</v>
      </c>
      <c r="J21" s="86" t="s">
        <v>264</v>
      </c>
      <c r="K21" s="86">
        <v>44725</v>
      </c>
      <c r="L21" s="86">
        <v>44908</v>
      </c>
      <c r="M21" s="86">
        <v>44725</v>
      </c>
    </row>
    <row r="22" spans="1:13" s="52" customFormat="1" ht="31.5">
      <c r="A22" s="56" t="s">
        <v>131</v>
      </c>
      <c r="B22" s="56" t="s">
        <v>17</v>
      </c>
      <c r="C22" s="56">
        <v>2113</v>
      </c>
      <c r="D22" s="95" t="s">
        <v>233</v>
      </c>
      <c r="E22" s="56" t="s">
        <v>30</v>
      </c>
      <c r="F22" s="101" t="s">
        <v>265</v>
      </c>
      <c r="G22" s="95" t="s">
        <v>253</v>
      </c>
      <c r="H22" s="68">
        <v>6</v>
      </c>
      <c r="I22" s="56" t="s">
        <v>235</v>
      </c>
      <c r="J22" s="95" t="s">
        <v>266</v>
      </c>
      <c r="K22" s="95">
        <v>44725</v>
      </c>
      <c r="L22" s="95">
        <v>44908</v>
      </c>
      <c r="M22" s="95">
        <v>44725</v>
      </c>
    </row>
    <row r="23" spans="1:13" s="52" customFormat="1" ht="31.5">
      <c r="A23" s="57" t="s">
        <v>131</v>
      </c>
      <c r="B23" s="57" t="s">
        <v>17</v>
      </c>
      <c r="C23" s="57">
        <v>2107</v>
      </c>
      <c r="D23" s="86" t="s">
        <v>251</v>
      </c>
      <c r="E23" s="57" t="s">
        <v>30</v>
      </c>
      <c r="F23" s="101" t="s">
        <v>267</v>
      </c>
      <c r="G23" s="86" t="s">
        <v>253</v>
      </c>
      <c r="H23" s="71">
        <v>6</v>
      </c>
      <c r="I23" s="57" t="s">
        <v>235</v>
      </c>
      <c r="J23" s="86" t="s">
        <v>268</v>
      </c>
      <c r="K23" s="86">
        <v>44725</v>
      </c>
      <c r="L23" s="86">
        <v>44908</v>
      </c>
      <c r="M23" s="86">
        <v>44725</v>
      </c>
    </row>
    <row r="24" spans="1:13" ht="12.95">
      <c r="A24" s="157">
        <v>44896</v>
      </c>
      <c r="B24" s="158"/>
      <c r="C24" s="158"/>
      <c r="D24" s="158"/>
      <c r="E24" s="158"/>
      <c r="F24" s="158"/>
      <c r="G24" s="158"/>
      <c r="H24" s="158"/>
      <c r="I24" s="158"/>
      <c r="J24" s="158"/>
      <c r="K24" s="158"/>
      <c r="L24" s="158"/>
      <c r="M24" s="158"/>
    </row>
    <row r="25" spans="1:13" ht="31.5">
      <c r="A25" s="56" t="s">
        <v>89</v>
      </c>
      <c r="B25" s="56" t="s">
        <v>17</v>
      </c>
      <c r="C25" s="57">
        <v>2111</v>
      </c>
      <c r="D25" s="112" t="s">
        <v>245</v>
      </c>
      <c r="E25" s="56" t="s">
        <v>30</v>
      </c>
      <c r="F25" s="114" t="s">
        <v>269</v>
      </c>
      <c r="G25" s="95" t="s">
        <v>253</v>
      </c>
      <c r="H25" s="68">
        <v>6</v>
      </c>
      <c r="I25" s="95" t="s">
        <v>235</v>
      </c>
      <c r="J25" s="95" t="s">
        <v>270</v>
      </c>
      <c r="K25" s="95">
        <v>44902</v>
      </c>
      <c r="L25" s="95">
        <v>45084</v>
      </c>
      <c r="M25" s="95">
        <v>44904</v>
      </c>
    </row>
    <row r="26" spans="1:13" ht="31.5">
      <c r="A26" s="57" t="s">
        <v>89</v>
      </c>
      <c r="B26" s="57" t="s">
        <v>17</v>
      </c>
      <c r="C26" s="57">
        <v>2113</v>
      </c>
      <c r="D26" s="112" t="s">
        <v>233</v>
      </c>
      <c r="E26" s="57" t="s">
        <v>30</v>
      </c>
      <c r="F26" s="114" t="s">
        <v>271</v>
      </c>
      <c r="G26" s="86" t="s">
        <v>253</v>
      </c>
      <c r="H26" s="71">
        <v>6</v>
      </c>
      <c r="I26" s="86" t="s">
        <v>235</v>
      </c>
      <c r="J26" s="86" t="s">
        <v>272</v>
      </c>
      <c r="K26" s="86">
        <v>44902</v>
      </c>
      <c r="L26" s="86">
        <v>45084</v>
      </c>
      <c r="M26" s="86">
        <v>44904</v>
      </c>
    </row>
    <row r="27" spans="1:13" ht="31.5">
      <c r="A27" s="56" t="s">
        <v>103</v>
      </c>
      <c r="B27" s="56" t="s">
        <v>17</v>
      </c>
      <c r="C27" s="56">
        <v>2117</v>
      </c>
      <c r="D27" s="113" t="s">
        <v>242</v>
      </c>
      <c r="E27" s="56" t="s">
        <v>30</v>
      </c>
      <c r="F27" s="114" t="s">
        <v>273</v>
      </c>
      <c r="G27" s="95" t="s">
        <v>253</v>
      </c>
      <c r="H27" s="68">
        <v>6</v>
      </c>
      <c r="I27" s="95" t="s">
        <v>235</v>
      </c>
      <c r="J27" s="95" t="s">
        <v>274</v>
      </c>
      <c r="K27" s="95">
        <v>44902</v>
      </c>
      <c r="L27" s="95">
        <v>45084</v>
      </c>
      <c r="M27" s="95">
        <v>44904</v>
      </c>
    </row>
    <row r="28" spans="1:13" ht="31.5">
      <c r="A28" s="57" t="s">
        <v>103</v>
      </c>
      <c r="B28" s="57" t="s">
        <v>17</v>
      </c>
      <c r="C28" s="57">
        <v>2107</v>
      </c>
      <c r="D28" s="112" t="s">
        <v>251</v>
      </c>
      <c r="E28" s="57" t="s">
        <v>30</v>
      </c>
      <c r="F28" s="114" t="s">
        <v>275</v>
      </c>
      <c r="G28" s="86" t="s">
        <v>253</v>
      </c>
      <c r="H28" s="71">
        <v>6</v>
      </c>
      <c r="I28" s="86" t="s">
        <v>235</v>
      </c>
      <c r="J28" s="86" t="s">
        <v>276</v>
      </c>
      <c r="K28" s="86">
        <v>44902</v>
      </c>
      <c r="L28" s="86">
        <v>45084</v>
      </c>
      <c r="M28" s="86">
        <v>44904</v>
      </c>
    </row>
    <row r="29" spans="1:13" ht="31.5">
      <c r="A29" s="56" t="s">
        <v>116</v>
      </c>
      <c r="B29" s="56" t="s">
        <v>17</v>
      </c>
      <c r="C29" s="56">
        <v>2105</v>
      </c>
      <c r="D29" s="95" t="s">
        <v>249</v>
      </c>
      <c r="E29" s="56" t="s">
        <v>30</v>
      </c>
      <c r="F29" s="114" t="s">
        <v>277</v>
      </c>
      <c r="G29" s="95" t="s">
        <v>253</v>
      </c>
      <c r="H29" s="68">
        <v>6</v>
      </c>
      <c r="I29" s="95" t="s">
        <v>235</v>
      </c>
      <c r="J29" s="95" t="s">
        <v>278</v>
      </c>
      <c r="K29" s="95">
        <v>44902</v>
      </c>
      <c r="L29" s="95">
        <v>45084</v>
      </c>
      <c r="M29" s="95">
        <v>44904</v>
      </c>
    </row>
    <row r="30" spans="1:13" ht="31.5">
      <c r="A30" s="57" t="s">
        <v>116</v>
      </c>
      <c r="B30" s="57" t="s">
        <v>17</v>
      </c>
      <c r="C30" s="57">
        <v>2125</v>
      </c>
      <c r="D30" s="86" t="s">
        <v>248</v>
      </c>
      <c r="E30" s="57" t="s">
        <v>30</v>
      </c>
      <c r="F30" s="114" t="s">
        <v>279</v>
      </c>
      <c r="G30" s="86" t="s">
        <v>253</v>
      </c>
      <c r="H30" s="71">
        <v>6</v>
      </c>
      <c r="I30" s="86" t="s">
        <v>235</v>
      </c>
      <c r="J30" s="86" t="s">
        <v>280</v>
      </c>
      <c r="K30" s="86">
        <v>44902</v>
      </c>
      <c r="L30" s="86">
        <v>45084</v>
      </c>
      <c r="M30" s="86">
        <v>44904</v>
      </c>
    </row>
    <row r="31" spans="1:13" ht="31.5">
      <c r="A31" s="56" t="s">
        <v>131</v>
      </c>
      <c r="B31" s="56" t="s">
        <v>17</v>
      </c>
      <c r="C31" s="56">
        <v>2105</v>
      </c>
      <c r="D31" s="95" t="s">
        <v>249</v>
      </c>
      <c r="E31" s="56" t="s">
        <v>30</v>
      </c>
      <c r="F31" s="114" t="s">
        <v>281</v>
      </c>
      <c r="G31" s="95" t="s">
        <v>253</v>
      </c>
      <c r="H31" s="68">
        <v>6</v>
      </c>
      <c r="I31" s="95" t="s">
        <v>235</v>
      </c>
      <c r="J31" s="95" t="s">
        <v>282</v>
      </c>
      <c r="K31" s="95">
        <v>44902</v>
      </c>
      <c r="L31" s="95">
        <v>45084</v>
      </c>
      <c r="M31" s="95">
        <v>44904</v>
      </c>
    </row>
    <row r="32" spans="1:13" ht="31.5">
      <c r="A32" s="57" t="s">
        <v>131</v>
      </c>
      <c r="B32" s="57" t="s">
        <v>17</v>
      </c>
      <c r="C32" s="57">
        <v>2125</v>
      </c>
      <c r="D32" s="86" t="s">
        <v>248</v>
      </c>
      <c r="E32" s="57" t="s">
        <v>30</v>
      </c>
      <c r="F32" s="114" t="s">
        <v>283</v>
      </c>
      <c r="G32" s="86" t="s">
        <v>253</v>
      </c>
      <c r="H32" s="71">
        <v>6</v>
      </c>
      <c r="I32" s="86" t="s">
        <v>235</v>
      </c>
      <c r="J32" s="86" t="s">
        <v>284</v>
      </c>
      <c r="K32" s="86">
        <v>44902</v>
      </c>
      <c r="L32" s="86">
        <v>45084</v>
      </c>
      <c r="M32" s="86">
        <v>44904</v>
      </c>
    </row>
    <row r="33" spans="1:7">
      <c r="A33" s="56"/>
      <c r="B33" s="56"/>
      <c r="C33" s="109"/>
      <c r="D33" s="56"/>
      <c r="E33" s="109"/>
      <c r="F33" s="115"/>
      <c r="G33" s="83"/>
    </row>
    <row r="34" spans="1:7">
      <c r="A34" s="56"/>
      <c r="B34" s="56"/>
      <c r="C34" s="109"/>
      <c r="D34" s="56"/>
      <c r="E34" s="109"/>
      <c r="F34" s="115"/>
      <c r="G34" s="83"/>
    </row>
    <row r="35" spans="1:7">
      <c r="A35" s="56"/>
      <c r="B35" s="56"/>
      <c r="C35" s="109"/>
      <c r="D35" s="56"/>
      <c r="E35" s="109"/>
      <c r="F35" s="115"/>
      <c r="G35" s="83"/>
    </row>
    <row r="36" spans="1:7">
      <c r="A36" s="56"/>
      <c r="B36" s="56"/>
      <c r="C36" s="109"/>
      <c r="D36" s="56"/>
      <c r="E36" s="109"/>
      <c r="F36" s="115"/>
      <c r="G36" s="83"/>
    </row>
    <row r="37" spans="1:7">
      <c r="A37" s="56"/>
      <c r="B37" s="56"/>
      <c r="C37" s="109"/>
      <c r="D37" s="56"/>
      <c r="E37" s="109"/>
      <c r="F37" s="115"/>
      <c r="G37" s="83"/>
    </row>
    <row r="38" spans="1:7">
      <c r="A38" s="56"/>
      <c r="B38" s="56"/>
      <c r="C38" s="109"/>
      <c r="D38" s="56"/>
      <c r="E38" s="109"/>
      <c r="F38" s="115"/>
      <c r="G38" s="83"/>
    </row>
  </sheetData>
  <mergeCells count="3">
    <mergeCell ref="B1:C1"/>
    <mergeCell ref="E1:G1"/>
    <mergeCell ref="A24:M24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3"/>
  <sheetViews>
    <sheetView topLeftCell="A6" workbookViewId="0">
      <selection activeCell="D33" sqref="D33"/>
    </sheetView>
  </sheetViews>
  <sheetFormatPr defaultColWidth="8.7109375" defaultRowHeight="12"/>
  <cols>
    <col min="1" max="1" width="22.140625" style="33" bestFit="1" customWidth="1"/>
    <col min="2" max="2" width="8.85546875" style="33" customWidth="1"/>
    <col min="3" max="3" width="11.85546875" style="33" customWidth="1"/>
    <col min="4" max="4" width="23.28515625" style="33" customWidth="1"/>
    <col min="5" max="7" width="8.140625" style="33" customWidth="1"/>
    <col min="8" max="8" width="11.7109375" style="33" bestFit="1" customWidth="1"/>
    <col min="9" max="9" width="39.85546875" style="33" customWidth="1"/>
    <col min="10" max="10" width="11.140625" style="33" customWidth="1"/>
    <col min="11" max="11" width="8.7109375" style="33" customWidth="1"/>
    <col min="12" max="12" width="12.85546875" style="33" customWidth="1"/>
    <col min="13" max="13" width="12.42578125" style="33" customWidth="1"/>
    <col min="14" max="14" width="15.28515625" style="33" customWidth="1"/>
    <col min="15" max="15" width="17.7109375" style="33" customWidth="1"/>
    <col min="16" max="16384" width="8.7109375" style="33"/>
  </cols>
  <sheetData>
    <row r="1" spans="1:15" hidden="1">
      <c r="A1" s="46" t="s">
        <v>0</v>
      </c>
      <c r="B1" s="155" t="s">
        <v>1</v>
      </c>
      <c r="C1" s="155"/>
      <c r="D1" s="47" t="s">
        <v>2</v>
      </c>
      <c r="E1" s="156" t="s">
        <v>3</v>
      </c>
      <c r="F1" s="156"/>
      <c r="G1" s="156"/>
      <c r="H1" s="156"/>
      <c r="I1" s="156"/>
      <c r="J1" s="31"/>
      <c r="K1" s="31"/>
      <c r="L1" s="31"/>
      <c r="M1" s="31"/>
      <c r="N1" s="31"/>
    </row>
    <row r="2" spans="1:15">
      <c r="A2" s="46"/>
      <c r="B2" s="48"/>
      <c r="C2" s="48"/>
      <c r="D2" s="49"/>
      <c r="E2" s="48"/>
      <c r="F2" s="48"/>
      <c r="G2" s="48"/>
      <c r="H2" s="48"/>
      <c r="I2" s="48"/>
      <c r="J2" s="31"/>
      <c r="K2" s="31"/>
      <c r="L2" s="31"/>
      <c r="M2" s="31"/>
      <c r="N2" s="31"/>
    </row>
    <row r="3" spans="1:15" s="32" customFormat="1"/>
    <row r="4" spans="1:15" ht="24">
      <c r="A4" s="50" t="s">
        <v>4</v>
      </c>
      <c r="B4" s="50" t="s">
        <v>5</v>
      </c>
      <c r="C4" s="50" t="s">
        <v>229</v>
      </c>
      <c r="D4" s="50" t="s">
        <v>7</v>
      </c>
      <c r="E4" s="50" t="s">
        <v>8</v>
      </c>
      <c r="F4" s="50" t="s">
        <v>285</v>
      </c>
      <c r="G4" s="50" t="s">
        <v>286</v>
      </c>
      <c r="H4" s="50" t="s">
        <v>287</v>
      </c>
      <c r="I4" s="50" t="s">
        <v>9</v>
      </c>
      <c r="J4" s="50" t="s">
        <v>231</v>
      </c>
      <c r="K4" s="50" t="s">
        <v>11</v>
      </c>
      <c r="L4" s="50" t="s">
        <v>12</v>
      </c>
      <c r="M4" s="50" t="s">
        <v>232</v>
      </c>
      <c r="N4" s="50" t="s">
        <v>14</v>
      </c>
      <c r="O4" s="50" t="s">
        <v>15</v>
      </c>
    </row>
    <row r="5" spans="1:15" s="51" customFormat="1" ht="21">
      <c r="A5" s="82" t="s">
        <v>89</v>
      </c>
      <c r="B5" s="87" t="s">
        <v>17</v>
      </c>
      <c r="C5" s="87">
        <v>2114</v>
      </c>
      <c r="D5" s="83" t="s">
        <v>288</v>
      </c>
      <c r="E5" s="87" t="s">
        <v>30</v>
      </c>
      <c r="F5" s="88">
        <v>44548</v>
      </c>
      <c r="G5" s="88">
        <v>44554</v>
      </c>
      <c r="H5" s="87" t="s">
        <v>289</v>
      </c>
      <c r="I5" s="52" t="s">
        <v>290</v>
      </c>
      <c r="J5" s="53">
        <v>6</v>
      </c>
      <c r="K5" s="51" t="s">
        <v>235</v>
      </c>
      <c r="L5" s="54" t="s">
        <v>291</v>
      </c>
      <c r="M5" s="105">
        <v>44575</v>
      </c>
      <c r="N5" s="105">
        <v>44710</v>
      </c>
      <c r="O5" s="106">
        <v>44578</v>
      </c>
    </row>
    <row r="6" spans="1:15" s="51" customFormat="1" ht="21">
      <c r="A6" s="85" t="s">
        <v>89</v>
      </c>
      <c r="B6" s="58" t="s">
        <v>17</v>
      </c>
      <c r="C6" s="58">
        <v>2106</v>
      </c>
      <c r="D6" s="58" t="s">
        <v>292</v>
      </c>
      <c r="E6" s="58" t="s">
        <v>30</v>
      </c>
      <c r="F6" s="60">
        <v>44548</v>
      </c>
      <c r="G6" s="60">
        <v>44554</v>
      </c>
      <c r="H6" s="58" t="s">
        <v>293</v>
      </c>
      <c r="I6" s="52" t="s">
        <v>290</v>
      </c>
      <c r="J6" s="53">
        <v>6</v>
      </c>
      <c r="K6" s="51" t="s">
        <v>235</v>
      </c>
      <c r="L6" s="54" t="s">
        <v>294</v>
      </c>
      <c r="M6" s="105">
        <v>44564</v>
      </c>
      <c r="N6" s="105">
        <v>44710</v>
      </c>
      <c r="O6" s="106">
        <v>44578</v>
      </c>
    </row>
    <row r="7" spans="1:15" s="51" customFormat="1" ht="21">
      <c r="A7" s="55" t="s">
        <v>103</v>
      </c>
      <c r="B7" s="52" t="s">
        <v>17</v>
      </c>
      <c r="C7" s="52">
        <v>2117</v>
      </c>
      <c r="D7" s="52" t="s">
        <v>295</v>
      </c>
      <c r="E7" s="52" t="s">
        <v>30</v>
      </c>
      <c r="F7" s="52"/>
      <c r="G7" s="52"/>
      <c r="H7" s="52"/>
      <c r="I7" s="52" t="s">
        <v>290</v>
      </c>
      <c r="J7" s="53">
        <v>6</v>
      </c>
      <c r="K7" s="51" t="s">
        <v>235</v>
      </c>
      <c r="L7" s="51" t="s">
        <v>296</v>
      </c>
      <c r="M7" s="105">
        <v>44529</v>
      </c>
      <c r="N7" s="105">
        <v>44710</v>
      </c>
      <c r="O7" s="105">
        <v>44531</v>
      </c>
    </row>
    <row r="8" spans="1:15" s="51" customFormat="1" ht="21">
      <c r="A8" s="55" t="s">
        <v>103</v>
      </c>
      <c r="B8" s="52" t="s">
        <v>17</v>
      </c>
      <c r="C8" s="52">
        <v>2111</v>
      </c>
      <c r="D8" s="56" t="s">
        <v>297</v>
      </c>
      <c r="E8" s="52" t="s">
        <v>30</v>
      </c>
      <c r="F8" s="52"/>
      <c r="G8" s="52"/>
      <c r="H8" s="52"/>
      <c r="I8" s="52" t="s">
        <v>290</v>
      </c>
      <c r="J8" s="53">
        <v>6</v>
      </c>
      <c r="K8" s="51" t="s">
        <v>235</v>
      </c>
      <c r="L8" s="51" t="s">
        <v>298</v>
      </c>
      <c r="M8" s="105">
        <v>44529</v>
      </c>
      <c r="N8" s="105">
        <v>44710</v>
      </c>
      <c r="O8" s="105">
        <v>44531</v>
      </c>
    </row>
    <row r="9" spans="1:15" s="51" customFormat="1" ht="21">
      <c r="A9" s="55" t="s">
        <v>116</v>
      </c>
      <c r="B9" s="52" t="s">
        <v>17</v>
      </c>
      <c r="C9" s="52">
        <v>2109</v>
      </c>
      <c r="D9" s="56" t="s">
        <v>299</v>
      </c>
      <c r="E9" s="52" t="s">
        <v>30</v>
      </c>
      <c r="F9" s="52"/>
      <c r="G9" s="52"/>
      <c r="H9" s="52"/>
      <c r="I9" s="52" t="s">
        <v>290</v>
      </c>
      <c r="J9" s="53">
        <v>6</v>
      </c>
      <c r="K9" s="51" t="s">
        <v>235</v>
      </c>
      <c r="L9" s="51" t="s">
        <v>300</v>
      </c>
      <c r="M9" s="105">
        <v>44529</v>
      </c>
      <c r="N9" s="105">
        <v>44710</v>
      </c>
      <c r="O9" s="105">
        <v>44531</v>
      </c>
    </row>
    <row r="10" spans="1:15" s="51" customFormat="1" ht="21">
      <c r="A10" s="55" t="s">
        <v>116</v>
      </c>
      <c r="B10" s="52" t="s">
        <v>17</v>
      </c>
      <c r="C10" s="52">
        <v>2125</v>
      </c>
      <c r="D10" s="57" t="s">
        <v>301</v>
      </c>
      <c r="E10" s="52" t="s">
        <v>30</v>
      </c>
      <c r="F10" s="52"/>
      <c r="G10" s="52"/>
      <c r="H10" s="52"/>
      <c r="I10" s="52" t="s">
        <v>290</v>
      </c>
      <c r="J10" s="53">
        <v>6</v>
      </c>
      <c r="K10" s="51" t="s">
        <v>235</v>
      </c>
      <c r="L10" s="51" t="s">
        <v>302</v>
      </c>
      <c r="M10" s="105">
        <v>44529</v>
      </c>
      <c r="N10" s="105">
        <v>44710</v>
      </c>
      <c r="O10" s="105">
        <v>44531</v>
      </c>
    </row>
    <row r="11" spans="1:15" s="51" customFormat="1" ht="21">
      <c r="A11" s="55" t="s">
        <v>131</v>
      </c>
      <c r="B11" s="52" t="s">
        <v>17</v>
      </c>
      <c r="C11" s="52">
        <v>2105</v>
      </c>
      <c r="D11" s="56" t="s">
        <v>303</v>
      </c>
      <c r="E11" s="52" t="s">
        <v>30</v>
      </c>
      <c r="F11" s="52"/>
      <c r="G11" s="52"/>
      <c r="H11" s="52"/>
      <c r="I11" s="52" t="s">
        <v>290</v>
      </c>
      <c r="J11" s="53">
        <v>6</v>
      </c>
      <c r="K11" s="51" t="s">
        <v>235</v>
      </c>
      <c r="L11" s="51" t="s">
        <v>304</v>
      </c>
      <c r="M11" s="105">
        <v>44529</v>
      </c>
      <c r="N11" s="105">
        <v>44710</v>
      </c>
      <c r="O11" s="105">
        <v>44531</v>
      </c>
    </row>
    <row r="12" spans="1:15" s="51" customFormat="1" ht="21">
      <c r="A12" s="55" t="s">
        <v>131</v>
      </c>
      <c r="B12" s="52" t="s">
        <v>17</v>
      </c>
      <c r="C12" s="52">
        <v>2107</v>
      </c>
      <c r="D12" s="52" t="s">
        <v>305</v>
      </c>
      <c r="E12" s="52" t="s">
        <v>30</v>
      </c>
      <c r="F12" s="52"/>
      <c r="G12" s="52"/>
      <c r="H12" s="52"/>
      <c r="I12" s="52" t="s">
        <v>290</v>
      </c>
      <c r="J12" s="53">
        <v>6</v>
      </c>
      <c r="K12" s="51" t="s">
        <v>235</v>
      </c>
      <c r="L12" s="51" t="s">
        <v>300</v>
      </c>
      <c r="M12" s="105">
        <v>44529</v>
      </c>
      <c r="N12" s="105">
        <v>44710</v>
      </c>
      <c r="O12" s="105">
        <v>44531</v>
      </c>
    </row>
    <row r="13" spans="1:15" s="98" customFormat="1" ht="10.5">
      <c r="A13" s="97"/>
      <c r="M13" s="110"/>
      <c r="N13" s="110"/>
      <c r="O13" s="110"/>
    </row>
    <row r="14" spans="1:15" s="51" customFormat="1" ht="21">
      <c r="A14" s="72" t="s">
        <v>103</v>
      </c>
      <c r="B14" s="57" t="s">
        <v>17</v>
      </c>
      <c r="C14" s="57">
        <v>2117</v>
      </c>
      <c r="D14" s="57" t="s">
        <v>295</v>
      </c>
      <c r="E14" s="57" t="s">
        <v>30</v>
      </c>
      <c r="F14" s="57"/>
      <c r="G14" s="57"/>
      <c r="H14" s="57"/>
      <c r="I14" s="57" t="s">
        <v>306</v>
      </c>
      <c r="J14" s="71">
        <v>12</v>
      </c>
      <c r="K14" s="73" t="s">
        <v>235</v>
      </c>
      <c r="L14" s="73" t="s">
        <v>307</v>
      </c>
      <c r="M14" s="107">
        <v>44529</v>
      </c>
      <c r="N14" s="107">
        <v>44894</v>
      </c>
      <c r="O14" s="107">
        <v>44546</v>
      </c>
    </row>
    <row r="15" spans="1:15" s="51" customFormat="1" ht="21">
      <c r="A15" s="69" t="s">
        <v>103</v>
      </c>
      <c r="B15" s="56" t="s">
        <v>17</v>
      </c>
      <c r="C15" s="56">
        <v>2111</v>
      </c>
      <c r="D15" s="56" t="s">
        <v>297</v>
      </c>
      <c r="E15" s="56" t="s">
        <v>30</v>
      </c>
      <c r="F15" s="56"/>
      <c r="G15" s="56"/>
      <c r="H15" s="56"/>
      <c r="I15" s="56" t="s">
        <v>306</v>
      </c>
      <c r="J15" s="68">
        <v>12</v>
      </c>
      <c r="K15" s="70" t="s">
        <v>235</v>
      </c>
      <c r="L15" s="70" t="s">
        <v>308</v>
      </c>
      <c r="M15" s="106">
        <v>44529</v>
      </c>
      <c r="N15" s="106">
        <v>44894</v>
      </c>
      <c r="O15" s="106">
        <v>44546</v>
      </c>
    </row>
    <row r="16" spans="1:15" s="51" customFormat="1" ht="21">
      <c r="A16" s="72" t="s">
        <v>116</v>
      </c>
      <c r="B16" s="57" t="s">
        <v>17</v>
      </c>
      <c r="C16" s="57">
        <v>2109</v>
      </c>
      <c r="D16" s="57" t="s">
        <v>299</v>
      </c>
      <c r="E16" s="57" t="s">
        <v>30</v>
      </c>
      <c r="F16" s="57"/>
      <c r="G16" s="57"/>
      <c r="H16" s="57"/>
      <c r="I16" s="57" t="s">
        <v>306</v>
      </c>
      <c r="J16" s="71">
        <v>12</v>
      </c>
      <c r="K16" s="73" t="s">
        <v>235</v>
      </c>
      <c r="L16" s="73" t="s">
        <v>309</v>
      </c>
      <c r="M16" s="107">
        <v>44529</v>
      </c>
      <c r="N16" s="107">
        <v>44894</v>
      </c>
      <c r="O16" s="107">
        <v>44546</v>
      </c>
    </row>
    <row r="17" spans="1:15" s="51" customFormat="1" ht="21">
      <c r="A17" s="84" t="s">
        <v>116</v>
      </c>
      <c r="B17" s="83" t="s">
        <v>17</v>
      </c>
      <c r="C17" s="83">
        <v>2125</v>
      </c>
      <c r="D17" s="83" t="s">
        <v>301</v>
      </c>
      <c r="E17" s="83" t="s">
        <v>30</v>
      </c>
      <c r="F17" s="83"/>
      <c r="G17" s="83"/>
      <c r="H17" s="83"/>
      <c r="I17" s="83" t="s">
        <v>306</v>
      </c>
      <c r="J17" s="90">
        <v>12</v>
      </c>
      <c r="K17" s="91" t="s">
        <v>235</v>
      </c>
      <c r="L17" s="91" t="s">
        <v>310</v>
      </c>
      <c r="M17" s="108">
        <v>44529</v>
      </c>
      <c r="N17" s="108">
        <v>44894</v>
      </c>
      <c r="O17" s="108">
        <v>44546</v>
      </c>
    </row>
    <row r="18" spans="1:15" s="51" customFormat="1" ht="21">
      <c r="A18" s="72" t="s">
        <v>131</v>
      </c>
      <c r="B18" s="57" t="s">
        <v>17</v>
      </c>
      <c r="C18" s="57">
        <v>2105</v>
      </c>
      <c r="D18" s="57" t="s">
        <v>303</v>
      </c>
      <c r="E18" s="57" t="s">
        <v>30</v>
      </c>
      <c r="F18" s="57"/>
      <c r="G18" s="57"/>
      <c r="H18" s="57"/>
      <c r="I18" s="57" t="s">
        <v>306</v>
      </c>
      <c r="J18" s="71">
        <v>12</v>
      </c>
      <c r="K18" s="73" t="s">
        <v>235</v>
      </c>
      <c r="L18" s="73" t="s">
        <v>309</v>
      </c>
      <c r="M18" s="107">
        <v>44529</v>
      </c>
      <c r="N18" s="107">
        <v>44894</v>
      </c>
      <c r="O18" s="107">
        <v>44546</v>
      </c>
    </row>
    <row r="19" spans="1:15" s="51" customFormat="1" ht="21">
      <c r="A19" s="84" t="s">
        <v>131</v>
      </c>
      <c r="B19" s="83" t="s">
        <v>17</v>
      </c>
      <c r="C19" s="83">
        <v>2107</v>
      </c>
      <c r="D19" s="83" t="s">
        <v>305</v>
      </c>
      <c r="E19" s="83" t="s">
        <v>30</v>
      </c>
      <c r="F19" s="83"/>
      <c r="G19" s="83"/>
      <c r="H19" s="83"/>
      <c r="I19" s="83" t="s">
        <v>306</v>
      </c>
      <c r="J19" s="90">
        <v>12</v>
      </c>
      <c r="K19" s="91" t="s">
        <v>235</v>
      </c>
      <c r="L19" s="91" t="s">
        <v>307</v>
      </c>
      <c r="M19" s="108">
        <v>44529</v>
      </c>
      <c r="N19" s="108">
        <v>44894</v>
      </c>
      <c r="O19" s="108">
        <v>44546</v>
      </c>
    </row>
    <row r="20" spans="1:15" s="51" customFormat="1" ht="21">
      <c r="A20" s="72" t="s">
        <v>89</v>
      </c>
      <c r="B20" s="57" t="s">
        <v>17</v>
      </c>
      <c r="C20" s="57">
        <v>2114</v>
      </c>
      <c r="D20" s="57" t="s">
        <v>288</v>
      </c>
      <c r="E20" s="57" t="s">
        <v>30</v>
      </c>
      <c r="F20" s="86">
        <v>44548</v>
      </c>
      <c r="G20" s="86">
        <v>44554</v>
      </c>
      <c r="H20" s="57" t="s">
        <v>289</v>
      </c>
      <c r="I20" s="57" t="s">
        <v>306</v>
      </c>
      <c r="J20" s="71">
        <v>12</v>
      </c>
      <c r="K20" s="73" t="s">
        <v>235</v>
      </c>
      <c r="L20" s="74" t="s">
        <v>311</v>
      </c>
      <c r="M20" s="107">
        <v>44575</v>
      </c>
      <c r="N20" s="107">
        <v>44894</v>
      </c>
      <c r="O20" s="107">
        <v>44578</v>
      </c>
    </row>
    <row r="21" spans="1:15" s="51" customFormat="1" ht="21">
      <c r="A21" s="84" t="s">
        <v>89</v>
      </c>
      <c r="B21" s="83" t="s">
        <v>17</v>
      </c>
      <c r="C21" s="83">
        <v>2106</v>
      </c>
      <c r="D21" s="83" t="s">
        <v>292</v>
      </c>
      <c r="E21" s="83" t="s">
        <v>30</v>
      </c>
      <c r="F21" s="89">
        <v>44548</v>
      </c>
      <c r="G21" s="89">
        <v>44554</v>
      </c>
      <c r="H21" s="83" t="s">
        <v>293</v>
      </c>
      <c r="I21" s="83" t="s">
        <v>306</v>
      </c>
      <c r="J21" s="90">
        <v>12</v>
      </c>
      <c r="K21" s="91" t="s">
        <v>235</v>
      </c>
      <c r="L21" s="92" t="s">
        <v>312</v>
      </c>
      <c r="M21" s="108">
        <v>44564</v>
      </c>
      <c r="N21" s="108">
        <v>44894</v>
      </c>
      <c r="O21" s="108">
        <v>44578</v>
      </c>
    </row>
    <row r="22" spans="1:15" s="51" customFormat="1" ht="21">
      <c r="A22" s="69" t="s">
        <v>103</v>
      </c>
      <c r="B22" s="56" t="s">
        <v>17</v>
      </c>
      <c r="C22" s="56">
        <v>2111</v>
      </c>
      <c r="D22" s="56" t="s">
        <v>297</v>
      </c>
      <c r="E22" s="56" t="s">
        <v>30</v>
      </c>
      <c r="F22" s="56"/>
      <c r="G22" s="56"/>
      <c r="H22" s="56"/>
      <c r="I22" s="56" t="s">
        <v>313</v>
      </c>
      <c r="J22" s="68">
        <v>12</v>
      </c>
      <c r="K22" s="70" t="s">
        <v>235</v>
      </c>
      <c r="L22" s="70" t="s">
        <v>314</v>
      </c>
      <c r="M22" s="106">
        <v>44524</v>
      </c>
      <c r="N22" s="106">
        <v>44889</v>
      </c>
      <c r="O22" s="106">
        <v>44896</v>
      </c>
    </row>
    <row r="23" spans="1:15" s="51" customFormat="1" ht="10.5">
      <c r="A23" s="69" t="s">
        <v>103</v>
      </c>
      <c r="B23" s="56" t="s">
        <v>17</v>
      </c>
      <c r="C23" s="56">
        <v>2111</v>
      </c>
      <c r="D23" s="56" t="s">
        <v>297</v>
      </c>
      <c r="E23" s="56" t="s">
        <v>30</v>
      </c>
      <c r="F23" s="56"/>
      <c r="G23" s="56"/>
      <c r="H23" s="56"/>
      <c r="I23" s="56" t="s">
        <v>315</v>
      </c>
      <c r="J23" s="68">
        <v>12</v>
      </c>
      <c r="K23" s="70" t="s">
        <v>235</v>
      </c>
      <c r="L23" s="70" t="s">
        <v>316</v>
      </c>
      <c r="M23" s="106">
        <v>44529</v>
      </c>
      <c r="N23" s="106">
        <v>44894</v>
      </c>
      <c r="O23" s="106">
        <v>44896</v>
      </c>
    </row>
    <row r="24" spans="1:15" s="100" customFormat="1">
      <c r="A24" s="99"/>
      <c r="B24" s="99"/>
      <c r="C24" s="99"/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</row>
    <row r="25" spans="1:15" s="52" customFormat="1" ht="21">
      <c r="A25" s="83" t="s">
        <v>89</v>
      </c>
      <c r="B25" s="83" t="s">
        <v>17</v>
      </c>
      <c r="C25" s="83">
        <v>2112</v>
      </c>
      <c r="D25" s="83" t="s">
        <v>303</v>
      </c>
      <c r="E25" s="83" t="s">
        <v>30</v>
      </c>
      <c r="F25" s="89">
        <v>44712</v>
      </c>
      <c r="G25" s="89">
        <v>44718</v>
      </c>
      <c r="H25" s="83" t="s">
        <v>317</v>
      </c>
      <c r="I25" s="83" t="s">
        <v>253</v>
      </c>
      <c r="J25" s="68">
        <v>6</v>
      </c>
      <c r="K25" s="56" t="s">
        <v>235</v>
      </c>
      <c r="L25" s="95" t="s">
        <v>318</v>
      </c>
      <c r="M25" s="95">
        <v>44725</v>
      </c>
      <c r="N25" s="95">
        <v>44908</v>
      </c>
      <c r="O25" s="95">
        <v>44725</v>
      </c>
    </row>
    <row r="26" spans="1:15" s="52" customFormat="1" ht="21.6" thickBot="1">
      <c r="A26" s="57" t="s">
        <v>89</v>
      </c>
      <c r="B26" s="57" t="s">
        <v>17</v>
      </c>
      <c r="C26" s="57">
        <v>2104</v>
      </c>
      <c r="D26" s="57" t="s">
        <v>297</v>
      </c>
      <c r="E26" s="57" t="s">
        <v>30</v>
      </c>
      <c r="F26" s="89">
        <v>44712</v>
      </c>
      <c r="G26" s="89">
        <v>44718</v>
      </c>
      <c r="H26" s="104" t="s">
        <v>319</v>
      </c>
      <c r="I26" s="57" t="s">
        <v>253</v>
      </c>
      <c r="J26" s="103" t="s">
        <v>320</v>
      </c>
      <c r="K26" s="86" t="s">
        <v>235</v>
      </c>
      <c r="L26" s="86" t="s">
        <v>321</v>
      </c>
      <c r="M26" s="86">
        <v>44725</v>
      </c>
      <c r="N26" s="86">
        <v>44908</v>
      </c>
      <c r="O26" s="86">
        <v>44725</v>
      </c>
    </row>
    <row r="27" spans="1:15" s="52" customFormat="1" ht="21">
      <c r="A27" s="56" t="s">
        <v>103</v>
      </c>
      <c r="B27" s="56" t="s">
        <v>17</v>
      </c>
      <c r="C27" s="83">
        <v>2124</v>
      </c>
      <c r="D27" s="83" t="s">
        <v>305</v>
      </c>
      <c r="E27" s="83" t="s">
        <v>30</v>
      </c>
      <c r="F27" s="89">
        <v>44714</v>
      </c>
      <c r="G27" s="89">
        <v>44720</v>
      </c>
      <c r="H27" s="83" t="s">
        <v>322</v>
      </c>
      <c r="I27" s="83" t="s">
        <v>253</v>
      </c>
      <c r="J27" s="90">
        <v>6</v>
      </c>
      <c r="K27" s="83" t="s">
        <v>235</v>
      </c>
      <c r="L27" s="83" t="s">
        <v>323</v>
      </c>
      <c r="M27" s="89">
        <v>44725</v>
      </c>
      <c r="N27" s="89">
        <v>44908</v>
      </c>
      <c r="O27" s="89">
        <v>44725</v>
      </c>
    </row>
    <row r="28" spans="1:15" s="52" customFormat="1" ht="21">
      <c r="A28" s="57" t="s">
        <v>103</v>
      </c>
      <c r="B28" s="57" t="s">
        <v>17</v>
      </c>
      <c r="C28" s="57">
        <v>2110</v>
      </c>
      <c r="D28" s="57" t="s">
        <v>301</v>
      </c>
      <c r="E28" s="57" t="s">
        <v>30</v>
      </c>
      <c r="F28" s="89">
        <v>44714</v>
      </c>
      <c r="G28" s="89">
        <v>44720</v>
      </c>
      <c r="H28" s="57" t="s">
        <v>324</v>
      </c>
      <c r="I28" s="57" t="s">
        <v>253</v>
      </c>
      <c r="J28" s="71">
        <v>6</v>
      </c>
      <c r="K28" s="57" t="s">
        <v>235</v>
      </c>
      <c r="L28" s="86" t="s">
        <v>325</v>
      </c>
      <c r="M28" s="86">
        <v>44725</v>
      </c>
      <c r="N28" s="86">
        <v>44908</v>
      </c>
      <c r="O28" s="86">
        <v>44725</v>
      </c>
    </row>
    <row r="29" spans="1:15" s="52" customFormat="1" ht="21">
      <c r="A29" s="56" t="s">
        <v>116</v>
      </c>
      <c r="B29" s="56" t="s">
        <v>17</v>
      </c>
      <c r="C29" s="83">
        <v>2114</v>
      </c>
      <c r="D29" s="83" t="s">
        <v>288</v>
      </c>
      <c r="E29" s="83" t="s">
        <v>30</v>
      </c>
      <c r="F29" s="86">
        <v>44711</v>
      </c>
      <c r="G29" s="86">
        <v>44717</v>
      </c>
      <c r="H29" s="83" t="s">
        <v>326</v>
      </c>
      <c r="I29" s="83" t="s">
        <v>253</v>
      </c>
      <c r="J29" s="90">
        <v>6</v>
      </c>
      <c r="K29" s="83" t="s">
        <v>235</v>
      </c>
      <c r="L29" s="83" t="s">
        <v>327</v>
      </c>
      <c r="M29" s="89">
        <v>44725</v>
      </c>
      <c r="N29" s="89">
        <v>44908</v>
      </c>
      <c r="O29" s="89">
        <v>44725</v>
      </c>
    </row>
    <row r="30" spans="1:15" s="52" customFormat="1" ht="21">
      <c r="A30" s="57" t="s">
        <v>116</v>
      </c>
      <c r="B30" s="57" t="s">
        <v>17</v>
      </c>
      <c r="C30" s="57">
        <v>2116</v>
      </c>
      <c r="D30" s="57" t="s">
        <v>299</v>
      </c>
      <c r="E30" s="57" t="s">
        <v>30</v>
      </c>
      <c r="F30" s="86">
        <v>44711</v>
      </c>
      <c r="G30" s="86">
        <v>44717</v>
      </c>
      <c r="H30" s="57" t="s">
        <v>328</v>
      </c>
      <c r="I30" s="57" t="s">
        <v>253</v>
      </c>
      <c r="J30" s="71">
        <v>6</v>
      </c>
      <c r="K30" s="57" t="s">
        <v>235</v>
      </c>
      <c r="L30" s="86" t="s">
        <v>329</v>
      </c>
      <c r="M30" s="86">
        <v>44725</v>
      </c>
      <c r="N30" s="86">
        <v>44908</v>
      </c>
      <c r="O30" s="86">
        <v>44725</v>
      </c>
    </row>
    <row r="31" spans="1:15" s="52" customFormat="1" ht="21">
      <c r="A31" s="56" t="s">
        <v>131</v>
      </c>
      <c r="B31" s="56" t="s">
        <v>17</v>
      </c>
      <c r="C31" s="83">
        <v>2106</v>
      </c>
      <c r="D31" s="83" t="s">
        <v>292</v>
      </c>
      <c r="E31" s="83" t="s">
        <v>30</v>
      </c>
      <c r="F31" s="89">
        <v>44712</v>
      </c>
      <c r="G31" s="89">
        <v>44718</v>
      </c>
      <c r="H31" s="83" t="s">
        <v>330</v>
      </c>
      <c r="I31" s="83" t="s">
        <v>253</v>
      </c>
      <c r="J31" s="90">
        <v>6</v>
      </c>
      <c r="K31" s="83" t="s">
        <v>235</v>
      </c>
      <c r="L31" s="83" t="s">
        <v>331</v>
      </c>
      <c r="M31" s="89">
        <v>44725</v>
      </c>
      <c r="N31" s="89">
        <v>44908</v>
      </c>
      <c r="O31" s="89">
        <v>44725</v>
      </c>
    </row>
    <row r="32" spans="1:15" s="52" customFormat="1" ht="21">
      <c r="A32" s="57" t="s">
        <v>131</v>
      </c>
      <c r="B32" s="57" t="s">
        <v>17</v>
      </c>
      <c r="C32" s="57">
        <v>2104</v>
      </c>
      <c r="D32" s="57" t="s">
        <v>297</v>
      </c>
      <c r="E32" s="57" t="s">
        <v>30</v>
      </c>
      <c r="F32" s="86">
        <v>44712</v>
      </c>
      <c r="G32" s="86">
        <v>44718</v>
      </c>
      <c r="H32" s="57" t="s">
        <v>332</v>
      </c>
      <c r="I32" s="57" t="s">
        <v>253</v>
      </c>
      <c r="J32" s="71">
        <v>6</v>
      </c>
      <c r="K32" s="57" t="s">
        <v>235</v>
      </c>
      <c r="L32" s="86" t="s">
        <v>333</v>
      </c>
      <c r="M32" s="86">
        <v>44725</v>
      </c>
      <c r="N32" s="86">
        <v>44908</v>
      </c>
      <c r="O32" s="86">
        <v>44725</v>
      </c>
    </row>
    <row r="33" spans="1:9" ht="24">
      <c r="A33" s="57" t="s">
        <v>103</v>
      </c>
      <c r="B33" s="57" t="s">
        <v>17</v>
      </c>
      <c r="C33" s="94">
        <v>2120</v>
      </c>
      <c r="D33" s="93" t="s">
        <v>334</v>
      </c>
      <c r="E33" s="57" t="s">
        <v>30</v>
      </c>
      <c r="F33" s="41">
        <v>44979</v>
      </c>
      <c r="H33" s="33" t="s">
        <v>335</v>
      </c>
      <c r="I33" s="57" t="s">
        <v>253</v>
      </c>
    </row>
  </sheetData>
  <mergeCells count="2">
    <mergeCell ref="B1:C1"/>
    <mergeCell ref="E1:I1"/>
  </mergeCells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49"/>
  <sheetViews>
    <sheetView topLeftCell="A2" workbookViewId="0">
      <selection activeCell="A26" sqref="A26"/>
    </sheetView>
  </sheetViews>
  <sheetFormatPr defaultColWidth="8.7109375" defaultRowHeight="12"/>
  <cols>
    <col min="1" max="1" width="22.140625" style="33" bestFit="1" customWidth="1"/>
    <col min="2" max="2" width="8.85546875" style="33" customWidth="1"/>
    <col min="3" max="3" width="11.85546875" style="33" customWidth="1"/>
    <col min="4" max="4" width="23.28515625" style="33" customWidth="1"/>
    <col min="5" max="5" width="8.140625" style="33" customWidth="1"/>
    <col min="6" max="6" width="44.7109375" style="33" customWidth="1"/>
    <col min="7" max="7" width="11.140625" style="33" customWidth="1"/>
    <col min="8" max="8" width="8.7109375" style="33" customWidth="1"/>
    <col min="9" max="9" width="12.85546875" style="33" customWidth="1"/>
    <col min="10" max="10" width="12.42578125" style="33" customWidth="1"/>
    <col min="11" max="11" width="15.28515625" style="33" customWidth="1"/>
    <col min="12" max="12" width="17.7109375" style="33" customWidth="1"/>
    <col min="13" max="16384" width="8.7109375" style="33"/>
  </cols>
  <sheetData>
    <row r="1" spans="1:12" hidden="1">
      <c r="A1" s="46" t="s">
        <v>0</v>
      </c>
      <c r="B1" s="155" t="s">
        <v>1</v>
      </c>
      <c r="C1" s="155"/>
      <c r="D1" s="47" t="s">
        <v>2</v>
      </c>
      <c r="E1" s="156" t="s">
        <v>3</v>
      </c>
      <c r="F1" s="156"/>
      <c r="G1" s="31"/>
      <c r="H1" s="31"/>
      <c r="I1" s="31"/>
      <c r="J1" s="31"/>
      <c r="K1" s="31"/>
    </row>
    <row r="2" spans="1:12">
      <c r="A2" s="46"/>
      <c r="B2" s="48"/>
      <c r="C2" s="48"/>
      <c r="D2" s="49"/>
      <c r="E2" s="48"/>
      <c r="F2" s="48"/>
      <c r="G2" s="31"/>
      <c r="H2" s="31"/>
      <c r="I2" s="31"/>
      <c r="J2" s="31"/>
      <c r="K2" s="31"/>
    </row>
    <row r="3" spans="1:12" s="32" customFormat="1"/>
    <row r="4" spans="1:12" ht="24">
      <c r="A4" s="50" t="s">
        <v>4</v>
      </c>
      <c r="B4" s="50" t="s">
        <v>5</v>
      </c>
      <c r="C4" s="50" t="s">
        <v>229</v>
      </c>
      <c r="D4" s="50" t="s">
        <v>7</v>
      </c>
      <c r="E4" s="50" t="s">
        <v>8</v>
      </c>
      <c r="F4" s="50" t="s">
        <v>9</v>
      </c>
      <c r="G4" s="50" t="s">
        <v>231</v>
      </c>
      <c r="H4" s="50" t="s">
        <v>11</v>
      </c>
      <c r="I4" s="50" t="s">
        <v>12</v>
      </c>
      <c r="J4" s="50" t="s">
        <v>232</v>
      </c>
      <c r="K4" s="50" t="s">
        <v>14</v>
      </c>
      <c r="L4" s="50" t="s">
        <v>15</v>
      </c>
    </row>
    <row r="5" spans="1:12" s="64" customFormat="1" ht="21">
      <c r="A5" s="61" t="s">
        <v>103</v>
      </c>
      <c r="B5" s="61" t="s">
        <v>17</v>
      </c>
      <c r="C5" s="61">
        <v>2124</v>
      </c>
      <c r="D5" s="61" t="s">
        <v>305</v>
      </c>
      <c r="E5" s="61" t="s">
        <v>30</v>
      </c>
      <c r="F5" s="61" t="s">
        <v>336</v>
      </c>
      <c r="G5" s="62"/>
      <c r="H5" s="61" t="s">
        <v>337</v>
      </c>
      <c r="I5" s="63" t="s">
        <v>338</v>
      </c>
      <c r="J5" s="63">
        <v>44529</v>
      </c>
      <c r="K5" s="63"/>
      <c r="L5" s="63">
        <v>44533</v>
      </c>
    </row>
    <row r="6" spans="1:12" s="64" customFormat="1" ht="21">
      <c r="A6" s="67" t="s">
        <v>103</v>
      </c>
      <c r="B6" s="67" t="s">
        <v>17</v>
      </c>
      <c r="C6" s="67">
        <v>2124</v>
      </c>
      <c r="D6" s="67" t="s">
        <v>305</v>
      </c>
      <c r="E6" s="67" t="s">
        <v>30</v>
      </c>
      <c r="F6" s="67" t="s">
        <v>339</v>
      </c>
      <c r="G6" s="146"/>
      <c r="H6" s="61" t="s">
        <v>337</v>
      </c>
      <c r="I6" s="63" t="s">
        <v>340</v>
      </c>
      <c r="J6" s="63">
        <v>44529</v>
      </c>
      <c r="K6" s="63"/>
      <c r="L6" s="63">
        <v>44533</v>
      </c>
    </row>
    <row r="7" spans="1:12" s="64" customFormat="1" ht="21">
      <c r="A7" s="61" t="s">
        <v>103</v>
      </c>
      <c r="B7" s="61" t="s">
        <v>17</v>
      </c>
      <c r="C7" s="61">
        <v>2106</v>
      </c>
      <c r="D7" s="61" t="s">
        <v>292</v>
      </c>
      <c r="E7" s="61" t="s">
        <v>30</v>
      </c>
      <c r="F7" s="61" t="s">
        <v>336</v>
      </c>
      <c r="G7" s="62"/>
      <c r="H7" s="61" t="s">
        <v>337</v>
      </c>
      <c r="I7" s="63" t="s">
        <v>341</v>
      </c>
      <c r="J7" s="63">
        <v>44529</v>
      </c>
      <c r="K7" s="63"/>
      <c r="L7" s="63">
        <v>44533</v>
      </c>
    </row>
    <row r="8" spans="1:12" s="64" customFormat="1" ht="21">
      <c r="A8" s="61" t="s">
        <v>103</v>
      </c>
      <c r="B8" s="61" t="s">
        <v>17</v>
      </c>
      <c r="C8" s="61">
        <v>2108</v>
      </c>
      <c r="D8" s="61" t="s">
        <v>295</v>
      </c>
      <c r="E8" s="61" t="s">
        <v>30</v>
      </c>
      <c r="F8" s="61" t="s">
        <v>336</v>
      </c>
      <c r="G8" s="62"/>
      <c r="H8" s="61" t="s">
        <v>337</v>
      </c>
      <c r="I8" s="61" t="s">
        <v>342</v>
      </c>
      <c r="J8" s="63">
        <v>44529</v>
      </c>
      <c r="K8" s="63"/>
      <c r="L8" s="63">
        <v>44533</v>
      </c>
    </row>
    <row r="9" spans="1:12" s="64" customFormat="1" ht="21">
      <c r="A9" s="61" t="s">
        <v>103</v>
      </c>
      <c r="B9" s="61" t="s">
        <v>17</v>
      </c>
      <c r="C9" s="61">
        <v>2104</v>
      </c>
      <c r="D9" s="65" t="s">
        <v>297</v>
      </c>
      <c r="E9" s="61" t="s">
        <v>30</v>
      </c>
      <c r="F9" s="61" t="s">
        <v>336</v>
      </c>
      <c r="G9" s="62"/>
      <c r="H9" s="61" t="s">
        <v>337</v>
      </c>
      <c r="I9" s="61" t="s">
        <v>343</v>
      </c>
      <c r="J9" s="63">
        <v>44529</v>
      </c>
      <c r="K9" s="63"/>
      <c r="L9" s="63">
        <v>44533</v>
      </c>
    </row>
    <row r="10" spans="1:12" s="64" customFormat="1" ht="21">
      <c r="A10" s="61" t="s">
        <v>103</v>
      </c>
      <c r="B10" s="61" t="s">
        <v>17</v>
      </c>
      <c r="C10" s="61">
        <v>2116</v>
      </c>
      <c r="D10" s="65" t="s">
        <v>299</v>
      </c>
      <c r="E10" s="61" t="s">
        <v>30</v>
      </c>
      <c r="F10" s="61" t="s">
        <v>336</v>
      </c>
      <c r="G10" s="62"/>
      <c r="H10" s="61" t="s">
        <v>337</v>
      </c>
      <c r="I10" s="61" t="s">
        <v>344</v>
      </c>
      <c r="J10" s="63">
        <v>44529</v>
      </c>
      <c r="K10" s="63"/>
      <c r="L10" s="63">
        <v>44533</v>
      </c>
    </row>
    <row r="11" spans="1:12" s="64" customFormat="1" ht="21">
      <c r="A11" s="61" t="s">
        <v>103</v>
      </c>
      <c r="B11" s="61" t="s">
        <v>17</v>
      </c>
      <c r="C11" s="61">
        <v>2110</v>
      </c>
      <c r="D11" s="66" t="s">
        <v>301</v>
      </c>
      <c r="E11" s="61" t="s">
        <v>30</v>
      </c>
      <c r="F11" s="61" t="s">
        <v>336</v>
      </c>
      <c r="G11" s="62"/>
      <c r="H11" s="61" t="s">
        <v>337</v>
      </c>
      <c r="I11" s="61" t="s">
        <v>345</v>
      </c>
      <c r="J11" s="63">
        <v>44529</v>
      </c>
      <c r="K11" s="63"/>
      <c r="L11" s="63">
        <v>44533</v>
      </c>
    </row>
    <row r="12" spans="1:12" s="64" customFormat="1" ht="21">
      <c r="A12" s="61" t="s">
        <v>103</v>
      </c>
      <c r="B12" s="61" t="s">
        <v>17</v>
      </c>
      <c r="C12" s="61">
        <v>2112</v>
      </c>
      <c r="D12" s="65" t="s">
        <v>303</v>
      </c>
      <c r="E12" s="61" t="s">
        <v>30</v>
      </c>
      <c r="F12" s="61" t="s">
        <v>336</v>
      </c>
      <c r="G12" s="62"/>
      <c r="H12" s="61" t="s">
        <v>337</v>
      </c>
      <c r="I12" s="61" t="s">
        <v>346</v>
      </c>
      <c r="J12" s="63">
        <v>44529</v>
      </c>
      <c r="K12" s="63"/>
      <c r="L12" s="63">
        <v>44533</v>
      </c>
    </row>
    <row r="13" spans="1:12" s="64" customFormat="1" ht="21">
      <c r="A13" s="61" t="s">
        <v>103</v>
      </c>
      <c r="B13" s="61" t="s">
        <v>17</v>
      </c>
      <c r="C13" s="61">
        <v>2114</v>
      </c>
      <c r="D13" s="66" t="s">
        <v>288</v>
      </c>
      <c r="E13" s="61" t="s">
        <v>30</v>
      </c>
      <c r="F13" s="61" t="s">
        <v>336</v>
      </c>
      <c r="G13" s="62"/>
      <c r="H13" s="61" t="s">
        <v>337</v>
      </c>
      <c r="I13" s="61" t="s">
        <v>347</v>
      </c>
      <c r="J13" s="63">
        <v>44529</v>
      </c>
      <c r="K13" s="63"/>
      <c r="L13" s="63">
        <v>44533</v>
      </c>
    </row>
    <row r="14" spans="1:12" s="51" customFormat="1" ht="10.5">
      <c r="A14" s="55"/>
      <c r="B14" s="52"/>
      <c r="C14" s="52"/>
      <c r="D14" s="52"/>
      <c r="E14" s="52"/>
      <c r="F14" s="52"/>
      <c r="G14" s="53"/>
      <c r="J14" s="54"/>
      <c r="K14" s="54"/>
    </row>
    <row r="15" spans="1:12" s="51" customFormat="1" ht="10.5">
      <c r="A15" s="61" t="s">
        <v>103</v>
      </c>
      <c r="B15" s="61" t="s">
        <v>17</v>
      </c>
      <c r="C15" s="61">
        <v>2113</v>
      </c>
      <c r="D15" s="61" t="s">
        <v>233</v>
      </c>
      <c r="E15" s="61" t="s">
        <v>30</v>
      </c>
      <c r="F15" s="61" t="s">
        <v>205</v>
      </c>
      <c r="G15" s="62"/>
      <c r="H15" s="64" t="s">
        <v>337</v>
      </c>
      <c r="I15" s="147" t="s">
        <v>348</v>
      </c>
      <c r="J15" s="147">
        <v>44438</v>
      </c>
      <c r="K15" s="147"/>
      <c r="L15" s="147">
        <v>44438</v>
      </c>
    </row>
    <row r="16" spans="1:12">
      <c r="A16" s="61" t="s">
        <v>103</v>
      </c>
      <c r="B16" s="61" t="s">
        <v>17</v>
      </c>
      <c r="C16" s="61">
        <v>2115</v>
      </c>
      <c r="D16" s="61" t="s">
        <v>239</v>
      </c>
      <c r="E16" s="61" t="s">
        <v>30</v>
      </c>
      <c r="F16" s="61" t="s">
        <v>205</v>
      </c>
      <c r="G16" s="62"/>
      <c r="H16" s="64" t="s">
        <v>337</v>
      </c>
      <c r="I16" s="147" t="s">
        <v>349</v>
      </c>
      <c r="J16" s="147">
        <v>44438</v>
      </c>
      <c r="K16" s="147"/>
      <c r="L16" s="147">
        <v>44438</v>
      </c>
    </row>
    <row r="17" spans="1:12">
      <c r="A17" s="61" t="s">
        <v>103</v>
      </c>
      <c r="B17" s="61" t="s">
        <v>17</v>
      </c>
      <c r="C17" s="61">
        <v>2117</v>
      </c>
      <c r="D17" s="65" t="s">
        <v>242</v>
      </c>
      <c r="E17" s="61" t="s">
        <v>30</v>
      </c>
      <c r="F17" s="61" t="s">
        <v>205</v>
      </c>
      <c r="G17" s="62"/>
      <c r="H17" s="64" t="s">
        <v>337</v>
      </c>
      <c r="I17" s="64" t="s">
        <v>350</v>
      </c>
      <c r="J17" s="147">
        <v>44438</v>
      </c>
      <c r="K17" s="147"/>
      <c r="L17" s="147">
        <v>44438</v>
      </c>
    </row>
    <row r="18" spans="1:12">
      <c r="A18" s="61" t="s">
        <v>103</v>
      </c>
      <c r="B18" s="61" t="s">
        <v>17</v>
      </c>
      <c r="C18" s="61">
        <v>2111</v>
      </c>
      <c r="D18" s="65" t="s">
        <v>245</v>
      </c>
      <c r="E18" s="61" t="s">
        <v>30</v>
      </c>
      <c r="F18" s="61" t="s">
        <v>205</v>
      </c>
      <c r="G18" s="62"/>
      <c r="H18" s="64" t="s">
        <v>337</v>
      </c>
      <c r="I18" s="64" t="s">
        <v>351</v>
      </c>
      <c r="J18" s="147">
        <v>44438</v>
      </c>
      <c r="K18" s="147"/>
      <c r="L18" s="147">
        <v>44438</v>
      </c>
    </row>
    <row r="19" spans="1:12">
      <c r="A19" s="61" t="s">
        <v>103</v>
      </c>
      <c r="B19" s="61" t="s">
        <v>17</v>
      </c>
      <c r="C19" s="61">
        <v>2109</v>
      </c>
      <c r="D19" s="66" t="s">
        <v>246</v>
      </c>
      <c r="E19" s="61" t="s">
        <v>30</v>
      </c>
      <c r="F19" s="61" t="s">
        <v>205</v>
      </c>
      <c r="G19" s="62"/>
      <c r="H19" s="64" t="s">
        <v>337</v>
      </c>
      <c r="I19" s="64" t="s">
        <v>352</v>
      </c>
      <c r="J19" s="147">
        <v>44438</v>
      </c>
      <c r="K19" s="147"/>
      <c r="L19" s="147">
        <v>44438</v>
      </c>
    </row>
    <row r="20" spans="1:12">
      <c r="A20" s="61" t="s">
        <v>103</v>
      </c>
      <c r="B20" s="61" t="s">
        <v>17</v>
      </c>
      <c r="C20" s="61">
        <v>2125</v>
      </c>
      <c r="D20" s="65" t="s">
        <v>248</v>
      </c>
      <c r="E20" s="61" t="s">
        <v>30</v>
      </c>
      <c r="F20" s="61" t="s">
        <v>205</v>
      </c>
      <c r="G20" s="62"/>
      <c r="H20" s="64" t="s">
        <v>337</v>
      </c>
      <c r="I20" s="64" t="s">
        <v>353</v>
      </c>
      <c r="J20" s="147">
        <v>44438</v>
      </c>
      <c r="K20" s="147"/>
      <c r="L20" s="147">
        <v>44438</v>
      </c>
    </row>
    <row r="21" spans="1:12">
      <c r="A21" s="61" t="s">
        <v>103</v>
      </c>
      <c r="B21" s="61" t="s">
        <v>17</v>
      </c>
      <c r="C21" s="61">
        <v>2105</v>
      </c>
      <c r="D21" s="148" t="s">
        <v>249</v>
      </c>
      <c r="E21" s="61" t="s">
        <v>30</v>
      </c>
      <c r="F21" s="61" t="s">
        <v>205</v>
      </c>
      <c r="G21" s="62"/>
      <c r="H21" s="64" t="s">
        <v>337</v>
      </c>
      <c r="I21" s="64" t="s">
        <v>354</v>
      </c>
      <c r="J21" s="147">
        <v>44438</v>
      </c>
      <c r="K21" s="147"/>
      <c r="L21" s="147">
        <v>44438</v>
      </c>
    </row>
    <row r="22" spans="1:12">
      <c r="A22" s="61" t="s">
        <v>103</v>
      </c>
      <c r="B22" s="61" t="s">
        <v>17</v>
      </c>
      <c r="C22" s="61">
        <v>2107</v>
      </c>
      <c r="D22" s="52" t="s">
        <v>251</v>
      </c>
      <c r="E22" s="61" t="s">
        <v>30</v>
      </c>
      <c r="F22" s="61" t="s">
        <v>205</v>
      </c>
      <c r="G22" s="53"/>
      <c r="H22" s="64" t="s">
        <v>337</v>
      </c>
      <c r="I22" s="64" t="s">
        <v>355</v>
      </c>
      <c r="J22" s="147">
        <v>44438</v>
      </c>
      <c r="K22" s="54"/>
      <c r="L22" s="147">
        <v>44438</v>
      </c>
    </row>
    <row r="23" spans="1:12">
      <c r="C23" s="81"/>
    </row>
    <row r="24" spans="1:12" ht="21">
      <c r="A24" s="65" t="s">
        <v>103</v>
      </c>
      <c r="B24" s="65" t="s">
        <v>17</v>
      </c>
      <c r="C24" s="65">
        <v>2113</v>
      </c>
      <c r="D24" s="65" t="s">
        <v>233</v>
      </c>
      <c r="E24" s="66" t="s">
        <v>30</v>
      </c>
      <c r="F24" s="66" t="s">
        <v>356</v>
      </c>
      <c r="G24" s="76"/>
      <c r="H24" s="77" t="s">
        <v>337</v>
      </c>
      <c r="I24" s="78" t="s">
        <v>357</v>
      </c>
      <c r="J24" s="80">
        <v>44438</v>
      </c>
      <c r="K24" s="78"/>
      <c r="L24" s="78">
        <v>44438</v>
      </c>
    </row>
    <row r="25" spans="1:12" ht="21">
      <c r="A25" s="66" t="s">
        <v>103</v>
      </c>
      <c r="B25" s="66" t="s">
        <v>17</v>
      </c>
      <c r="C25" s="66">
        <v>2115</v>
      </c>
      <c r="D25" s="66" t="s">
        <v>239</v>
      </c>
      <c r="E25" s="65" t="s">
        <v>30</v>
      </c>
      <c r="F25" s="65" t="s">
        <v>356</v>
      </c>
      <c r="G25" s="75"/>
      <c r="H25" s="79" t="s">
        <v>337</v>
      </c>
      <c r="I25" s="78" t="s">
        <v>358</v>
      </c>
      <c r="J25" s="80">
        <v>44438</v>
      </c>
      <c r="K25" s="80"/>
      <c r="L25" s="80">
        <v>44438</v>
      </c>
    </row>
    <row r="26" spans="1:12" ht="21">
      <c r="A26" s="65" t="s">
        <v>103</v>
      </c>
      <c r="B26" s="65" t="s">
        <v>17</v>
      </c>
      <c r="C26" s="65">
        <v>2117</v>
      </c>
      <c r="D26" s="65" t="s">
        <v>242</v>
      </c>
      <c r="E26" s="66" t="s">
        <v>30</v>
      </c>
      <c r="F26" s="66" t="s">
        <v>356</v>
      </c>
      <c r="G26" s="76"/>
      <c r="H26" s="77" t="s">
        <v>337</v>
      </c>
      <c r="I26" s="78" t="s">
        <v>359</v>
      </c>
      <c r="J26" s="80">
        <v>44438</v>
      </c>
      <c r="K26" s="78"/>
      <c r="L26" s="78">
        <v>44438</v>
      </c>
    </row>
    <row r="27" spans="1:12" ht="21">
      <c r="A27" s="66" t="s">
        <v>103</v>
      </c>
      <c r="B27" s="66" t="s">
        <v>17</v>
      </c>
      <c r="C27" s="66">
        <v>2111</v>
      </c>
      <c r="D27" s="66" t="s">
        <v>245</v>
      </c>
      <c r="E27" s="66" t="s">
        <v>30</v>
      </c>
      <c r="F27" s="66" t="s">
        <v>356</v>
      </c>
      <c r="G27" s="75"/>
      <c r="H27" s="79" t="s">
        <v>337</v>
      </c>
      <c r="I27" s="78" t="s">
        <v>360</v>
      </c>
      <c r="J27" s="80">
        <v>44438</v>
      </c>
      <c r="K27" s="80"/>
      <c r="L27" s="80">
        <v>44438</v>
      </c>
    </row>
    <row r="28" spans="1:12" ht="21">
      <c r="A28" s="65" t="s">
        <v>103</v>
      </c>
      <c r="B28" s="65" t="s">
        <v>17</v>
      </c>
      <c r="C28" s="65">
        <v>2109</v>
      </c>
      <c r="D28" s="66" t="s">
        <v>246</v>
      </c>
      <c r="E28" s="65" t="s">
        <v>30</v>
      </c>
      <c r="F28" s="65" t="s">
        <v>356</v>
      </c>
      <c r="G28" s="76"/>
      <c r="H28" s="77" t="s">
        <v>337</v>
      </c>
      <c r="I28" s="78" t="s">
        <v>361</v>
      </c>
      <c r="J28" s="80">
        <v>44438</v>
      </c>
      <c r="K28" s="78"/>
      <c r="L28" s="78">
        <v>44438</v>
      </c>
    </row>
    <row r="29" spans="1:12" ht="21">
      <c r="A29" s="66" t="s">
        <v>103</v>
      </c>
      <c r="B29" s="66" t="s">
        <v>17</v>
      </c>
      <c r="C29" s="66">
        <v>2125</v>
      </c>
      <c r="D29" s="66" t="s">
        <v>248</v>
      </c>
      <c r="E29" s="66" t="s">
        <v>30</v>
      </c>
      <c r="F29" s="66" t="s">
        <v>356</v>
      </c>
      <c r="G29" s="75"/>
      <c r="H29" s="79" t="s">
        <v>337</v>
      </c>
      <c r="I29" s="78" t="s">
        <v>362</v>
      </c>
      <c r="J29" s="80">
        <v>44438</v>
      </c>
      <c r="K29" s="80"/>
      <c r="L29" s="80">
        <v>44438</v>
      </c>
    </row>
    <row r="30" spans="1:12" ht="21">
      <c r="A30" s="65" t="s">
        <v>103</v>
      </c>
      <c r="B30" s="65" t="s">
        <v>17</v>
      </c>
      <c r="C30" s="65">
        <v>2105</v>
      </c>
      <c r="D30" s="66" t="s">
        <v>249</v>
      </c>
      <c r="E30" s="66" t="s">
        <v>30</v>
      </c>
      <c r="F30" s="66" t="s">
        <v>356</v>
      </c>
      <c r="G30" s="76"/>
      <c r="H30" s="77" t="s">
        <v>337</v>
      </c>
      <c r="I30" s="78" t="s">
        <v>363</v>
      </c>
      <c r="J30" s="80">
        <v>44438</v>
      </c>
      <c r="K30" s="78"/>
      <c r="L30" s="78">
        <v>44438</v>
      </c>
    </row>
    <row r="31" spans="1:12" ht="21">
      <c r="A31" s="66" t="s">
        <v>103</v>
      </c>
      <c r="B31" s="66" t="s">
        <v>17</v>
      </c>
      <c r="C31" s="66">
        <v>2107</v>
      </c>
      <c r="D31" s="57" t="s">
        <v>251</v>
      </c>
      <c r="E31" s="65" t="s">
        <v>30</v>
      </c>
      <c r="F31" s="65" t="s">
        <v>356</v>
      </c>
      <c r="G31" s="71"/>
      <c r="H31" s="79" t="s">
        <v>337</v>
      </c>
      <c r="I31" s="78" t="s">
        <v>364</v>
      </c>
      <c r="J31" s="80">
        <v>44438</v>
      </c>
      <c r="K31" s="74"/>
      <c r="L31" s="80">
        <v>44438</v>
      </c>
    </row>
    <row r="32" spans="1:12">
      <c r="C32" s="81"/>
    </row>
    <row r="33" spans="1:12" ht="21">
      <c r="A33" s="65" t="s">
        <v>103</v>
      </c>
      <c r="B33" s="65" t="s">
        <v>17</v>
      </c>
      <c r="C33" s="65">
        <v>2113</v>
      </c>
      <c r="D33" s="65" t="s">
        <v>233</v>
      </c>
      <c r="E33" s="66" t="s">
        <v>30</v>
      </c>
      <c r="F33" s="56" t="s">
        <v>365</v>
      </c>
      <c r="G33" s="76"/>
      <c r="H33" s="77" t="s">
        <v>337</v>
      </c>
      <c r="I33" s="78" t="s">
        <v>366</v>
      </c>
      <c r="J33" s="80">
        <v>44434</v>
      </c>
      <c r="K33" s="78"/>
      <c r="L33" s="78">
        <v>44438</v>
      </c>
    </row>
    <row r="34" spans="1:12" ht="21">
      <c r="A34" s="66" t="s">
        <v>103</v>
      </c>
      <c r="B34" s="66" t="s">
        <v>17</v>
      </c>
      <c r="C34" s="66">
        <v>2115</v>
      </c>
      <c r="D34" s="66" t="s">
        <v>239</v>
      </c>
      <c r="E34" s="65" t="s">
        <v>30</v>
      </c>
      <c r="F34" s="56" t="s">
        <v>365</v>
      </c>
      <c r="G34" s="75"/>
      <c r="H34" s="79" t="s">
        <v>337</v>
      </c>
      <c r="I34" s="78" t="s">
        <v>366</v>
      </c>
      <c r="J34" s="80">
        <v>44434</v>
      </c>
      <c r="K34" s="80"/>
      <c r="L34" s="80">
        <v>44438</v>
      </c>
    </row>
    <row r="35" spans="1:12" ht="21">
      <c r="A35" s="65" t="s">
        <v>103</v>
      </c>
      <c r="B35" s="65" t="s">
        <v>17</v>
      </c>
      <c r="C35" s="65">
        <v>2117</v>
      </c>
      <c r="D35" s="65" t="s">
        <v>242</v>
      </c>
      <c r="E35" s="66" t="s">
        <v>30</v>
      </c>
      <c r="F35" s="56" t="s">
        <v>365</v>
      </c>
      <c r="G35" s="76"/>
      <c r="H35" s="77" t="s">
        <v>337</v>
      </c>
      <c r="I35" s="78" t="s">
        <v>366</v>
      </c>
      <c r="J35" s="80">
        <v>44434</v>
      </c>
      <c r="K35" s="78"/>
      <c r="L35" s="78">
        <v>44438</v>
      </c>
    </row>
    <row r="36" spans="1:12" ht="21">
      <c r="A36" s="66" t="s">
        <v>103</v>
      </c>
      <c r="B36" s="66" t="s">
        <v>17</v>
      </c>
      <c r="C36" s="66">
        <v>2111</v>
      </c>
      <c r="D36" s="66" t="s">
        <v>245</v>
      </c>
      <c r="E36" s="66" t="s">
        <v>30</v>
      </c>
      <c r="F36" s="56" t="s">
        <v>365</v>
      </c>
      <c r="G36" s="75"/>
      <c r="H36" s="79" t="s">
        <v>337</v>
      </c>
      <c r="I36" s="78" t="s">
        <v>366</v>
      </c>
      <c r="J36" s="80">
        <v>44434</v>
      </c>
      <c r="K36" s="80"/>
      <c r="L36" s="80">
        <v>44438</v>
      </c>
    </row>
    <row r="37" spans="1:12" ht="21">
      <c r="A37" s="65" t="s">
        <v>103</v>
      </c>
      <c r="B37" s="65" t="s">
        <v>17</v>
      </c>
      <c r="C37" s="65">
        <v>2109</v>
      </c>
      <c r="D37" s="66" t="s">
        <v>246</v>
      </c>
      <c r="E37" s="65" t="s">
        <v>30</v>
      </c>
      <c r="F37" s="56" t="s">
        <v>365</v>
      </c>
      <c r="G37" s="76"/>
      <c r="H37" s="77" t="s">
        <v>337</v>
      </c>
      <c r="I37" s="78" t="s">
        <v>367</v>
      </c>
      <c r="J37" s="80">
        <v>44434</v>
      </c>
      <c r="K37" s="78"/>
      <c r="L37" s="78">
        <v>44438</v>
      </c>
    </row>
    <row r="38" spans="1:12" ht="32.1">
      <c r="A38" s="66" t="s">
        <v>103</v>
      </c>
      <c r="B38" s="66" t="s">
        <v>17</v>
      </c>
      <c r="C38" s="66">
        <v>2125</v>
      </c>
      <c r="D38" s="66" t="s">
        <v>248</v>
      </c>
      <c r="E38" s="66" t="s">
        <v>30</v>
      </c>
      <c r="F38" s="56" t="s">
        <v>368</v>
      </c>
      <c r="G38" s="75"/>
      <c r="H38" s="79" t="s">
        <v>337</v>
      </c>
      <c r="I38" s="78" t="s">
        <v>369</v>
      </c>
      <c r="J38" s="80" t="s">
        <v>370</v>
      </c>
      <c r="K38" s="80"/>
      <c r="L38" s="80">
        <v>44438</v>
      </c>
    </row>
    <row r="39" spans="1:12" ht="21">
      <c r="A39" s="65" t="s">
        <v>103</v>
      </c>
      <c r="B39" s="65" t="s">
        <v>17</v>
      </c>
      <c r="C39" s="65">
        <v>2105</v>
      </c>
      <c r="D39" s="66" t="s">
        <v>249</v>
      </c>
      <c r="E39" s="66" t="s">
        <v>30</v>
      </c>
      <c r="F39" s="56" t="s">
        <v>365</v>
      </c>
      <c r="G39" s="76"/>
      <c r="H39" s="77" t="s">
        <v>337</v>
      </c>
      <c r="I39" s="78" t="s">
        <v>367</v>
      </c>
      <c r="J39" s="80">
        <v>44434</v>
      </c>
      <c r="K39" s="78"/>
      <c r="L39" s="78">
        <v>44438</v>
      </c>
    </row>
    <row r="40" spans="1:12" ht="21">
      <c r="A40" s="66" t="s">
        <v>103</v>
      </c>
      <c r="B40" s="66" t="s">
        <v>17</v>
      </c>
      <c r="C40" s="66">
        <v>2107</v>
      </c>
      <c r="D40" s="57" t="s">
        <v>251</v>
      </c>
      <c r="E40" s="65" t="s">
        <v>30</v>
      </c>
      <c r="F40" s="56" t="s">
        <v>365</v>
      </c>
      <c r="G40" s="71"/>
      <c r="H40" s="79" t="s">
        <v>337</v>
      </c>
      <c r="I40" s="78" t="s">
        <v>367</v>
      </c>
      <c r="J40" s="80">
        <v>44434</v>
      </c>
      <c r="K40" s="74"/>
      <c r="L40" s="80">
        <v>44438</v>
      </c>
    </row>
    <row r="42" spans="1:12" ht="21.6">
      <c r="A42" s="65" t="s">
        <v>103</v>
      </c>
      <c r="B42" s="65" t="s">
        <v>17</v>
      </c>
      <c r="C42" s="65">
        <v>2113</v>
      </c>
      <c r="D42" s="65" t="s">
        <v>233</v>
      </c>
      <c r="E42" s="66" t="s">
        <v>30</v>
      </c>
      <c r="F42" s="56" t="s">
        <v>371</v>
      </c>
      <c r="G42" s="76"/>
      <c r="H42" s="77" t="s">
        <v>337</v>
      </c>
      <c r="I42" s="78" t="s">
        <v>372</v>
      </c>
      <c r="J42" s="80">
        <v>44481</v>
      </c>
      <c r="K42" s="78"/>
      <c r="L42" s="78">
        <v>44438</v>
      </c>
    </row>
    <row r="43" spans="1:12" ht="21.6">
      <c r="A43" s="66" t="s">
        <v>103</v>
      </c>
      <c r="B43" s="66" t="s">
        <v>17</v>
      </c>
      <c r="C43" s="66">
        <v>2115</v>
      </c>
      <c r="D43" s="66" t="s">
        <v>239</v>
      </c>
      <c r="E43" s="65" t="s">
        <v>30</v>
      </c>
      <c r="F43" s="56" t="s">
        <v>371</v>
      </c>
      <c r="G43" s="75"/>
      <c r="H43" s="79" t="s">
        <v>337</v>
      </c>
      <c r="I43" s="78" t="s">
        <v>373</v>
      </c>
      <c r="J43" s="80">
        <v>44481</v>
      </c>
      <c r="K43" s="80"/>
      <c r="L43" s="80">
        <v>44438</v>
      </c>
    </row>
    <row r="44" spans="1:12" ht="21.6">
      <c r="A44" s="65" t="s">
        <v>103</v>
      </c>
      <c r="B44" s="65" t="s">
        <v>17</v>
      </c>
      <c r="C44" s="65">
        <v>2117</v>
      </c>
      <c r="D44" s="65" t="s">
        <v>242</v>
      </c>
      <c r="E44" s="66" t="s">
        <v>30</v>
      </c>
      <c r="F44" s="56" t="s">
        <v>371</v>
      </c>
      <c r="G44" s="76"/>
      <c r="H44" s="77" t="s">
        <v>337</v>
      </c>
      <c r="I44" s="78" t="s">
        <v>374</v>
      </c>
      <c r="J44" s="80">
        <v>44481</v>
      </c>
      <c r="K44" s="78"/>
      <c r="L44" s="78">
        <v>44438</v>
      </c>
    </row>
    <row r="45" spans="1:12" ht="21.6">
      <c r="A45" s="66" t="s">
        <v>103</v>
      </c>
      <c r="B45" s="66" t="s">
        <v>17</v>
      </c>
      <c r="C45" s="66">
        <v>2111</v>
      </c>
      <c r="D45" s="66" t="s">
        <v>245</v>
      </c>
      <c r="E45" s="66" t="s">
        <v>30</v>
      </c>
      <c r="F45" s="56" t="s">
        <v>371</v>
      </c>
      <c r="G45" s="75"/>
      <c r="H45" s="79" t="s">
        <v>337</v>
      </c>
      <c r="I45" s="78" t="s">
        <v>375</v>
      </c>
      <c r="J45" s="80">
        <v>44481</v>
      </c>
      <c r="K45" s="80"/>
      <c r="L45" s="80">
        <v>44438</v>
      </c>
    </row>
    <row r="46" spans="1:12" ht="21.6">
      <c r="A46" s="65" t="s">
        <v>103</v>
      </c>
      <c r="B46" s="65" t="s">
        <v>17</v>
      </c>
      <c r="C46" s="65">
        <v>2109</v>
      </c>
      <c r="D46" s="66" t="s">
        <v>246</v>
      </c>
      <c r="E46" s="65" t="s">
        <v>30</v>
      </c>
      <c r="F46" s="56" t="s">
        <v>371</v>
      </c>
      <c r="G46" s="76"/>
      <c r="H46" s="77" t="s">
        <v>337</v>
      </c>
      <c r="I46" s="78" t="s">
        <v>376</v>
      </c>
      <c r="J46" s="80">
        <v>44481</v>
      </c>
      <c r="K46" s="78"/>
      <c r="L46" s="78">
        <v>44438</v>
      </c>
    </row>
    <row r="47" spans="1:12" ht="21.6">
      <c r="A47" s="66" t="s">
        <v>103</v>
      </c>
      <c r="B47" s="66" t="s">
        <v>17</v>
      </c>
      <c r="C47" s="66">
        <v>2125</v>
      </c>
      <c r="D47" s="66" t="s">
        <v>248</v>
      </c>
      <c r="E47" s="66" t="s">
        <v>30</v>
      </c>
      <c r="F47" s="56" t="s">
        <v>371</v>
      </c>
      <c r="G47" s="75"/>
      <c r="H47" s="79" t="s">
        <v>337</v>
      </c>
      <c r="I47" s="78" t="s">
        <v>377</v>
      </c>
      <c r="J47" s="80">
        <v>44481</v>
      </c>
      <c r="K47" s="80"/>
      <c r="L47" s="80">
        <v>44438</v>
      </c>
    </row>
    <row r="48" spans="1:12" ht="21.6">
      <c r="A48" s="65" t="s">
        <v>103</v>
      </c>
      <c r="B48" s="65" t="s">
        <v>17</v>
      </c>
      <c r="C48" s="65">
        <v>2105</v>
      </c>
      <c r="D48" s="66" t="s">
        <v>249</v>
      </c>
      <c r="E48" s="66" t="s">
        <v>30</v>
      </c>
      <c r="F48" s="56" t="s">
        <v>371</v>
      </c>
      <c r="G48" s="76"/>
      <c r="H48" s="77" t="s">
        <v>337</v>
      </c>
      <c r="I48" s="78" t="s">
        <v>378</v>
      </c>
      <c r="J48" s="80">
        <v>44481</v>
      </c>
      <c r="K48" s="78"/>
      <c r="L48" s="78">
        <v>44438</v>
      </c>
    </row>
    <row r="49" spans="1:12" ht="21.6">
      <c r="A49" s="66" t="s">
        <v>103</v>
      </c>
      <c r="B49" s="66" t="s">
        <v>17</v>
      </c>
      <c r="C49" s="66">
        <v>2107</v>
      </c>
      <c r="D49" s="57" t="s">
        <v>251</v>
      </c>
      <c r="E49" s="65" t="s">
        <v>30</v>
      </c>
      <c r="F49" s="56" t="s">
        <v>371</v>
      </c>
      <c r="G49" s="71"/>
      <c r="H49" s="79" t="s">
        <v>337</v>
      </c>
      <c r="I49" s="78" t="s">
        <v>379</v>
      </c>
      <c r="J49" s="80">
        <v>44481</v>
      </c>
      <c r="K49" s="74"/>
      <c r="L49" s="80">
        <v>44438</v>
      </c>
    </row>
  </sheetData>
  <mergeCells count="2">
    <mergeCell ref="B1:C1"/>
    <mergeCell ref="E1:F1"/>
  </mergeCells>
  <pageMargins left="0.7" right="0.7" top="0.75" bottom="0.75" header="0.3" footer="0.3"/>
  <pageSetup paperSize="9" scale="68"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590FE3-7D92-425B-BA82-4A7B69C84A80}">
  <dimension ref="A1:AH25"/>
  <sheetViews>
    <sheetView tabSelected="1" zoomScale="80" zoomScaleNormal="80" zoomScaleSheetLayoutView="100" workbookViewId="0">
      <selection sqref="A1:B1"/>
    </sheetView>
  </sheetViews>
  <sheetFormatPr defaultColWidth="8.7109375" defaultRowHeight="12"/>
  <cols>
    <col min="1" max="1" width="17.140625" style="33" customWidth="1"/>
    <col min="2" max="2" width="18.28515625" style="33" customWidth="1"/>
    <col min="3" max="3" width="21.42578125" style="33" customWidth="1"/>
    <col min="4" max="4" width="14.28515625" style="33" customWidth="1"/>
    <col min="5" max="5" width="17.140625" style="33" customWidth="1"/>
    <col min="6" max="6" width="21.85546875" style="33" customWidth="1"/>
    <col min="7" max="7" width="18.85546875" style="33" customWidth="1"/>
    <col min="8" max="8" width="18" style="33" customWidth="1"/>
    <col min="9" max="9" width="13.140625" style="33" customWidth="1"/>
    <col min="10" max="10" width="16.5703125" style="33" customWidth="1"/>
    <col min="11" max="11" width="18.7109375" style="33" customWidth="1"/>
    <col min="12" max="12" width="13.140625" style="33" customWidth="1"/>
    <col min="13" max="13" width="25.5703125" style="33" customWidth="1"/>
    <col min="14" max="14" width="20" style="33" customWidth="1"/>
    <col min="15" max="15" width="17.42578125" style="33" customWidth="1"/>
    <col min="16" max="16" width="21.28515625" style="33" customWidth="1"/>
    <col min="17" max="17" width="26" style="33" customWidth="1"/>
    <col min="18" max="18" width="24.5703125" style="33" customWidth="1"/>
    <col min="19" max="19" width="28" style="33" customWidth="1"/>
    <col min="20" max="20" width="27.28515625" style="33" customWidth="1"/>
    <col min="21" max="21" width="25" style="33" customWidth="1"/>
    <col min="22" max="22" width="28" style="33" customWidth="1"/>
    <col min="23" max="23" width="31.140625" style="33" customWidth="1"/>
    <col min="24" max="24" width="35.5703125" style="33" customWidth="1"/>
    <col min="25" max="25" width="26.140625" style="33" customWidth="1"/>
    <col min="26" max="26" width="23.28515625" style="33" customWidth="1"/>
    <col min="27" max="27" width="19" style="33" customWidth="1"/>
    <col min="28" max="28" width="20.5703125" style="33" customWidth="1"/>
    <col min="29" max="29" width="18.28515625" style="33" customWidth="1"/>
    <col min="30" max="30" width="20.140625" style="33" customWidth="1"/>
    <col min="31" max="31" width="25.28515625" style="33" customWidth="1"/>
    <col min="32" max="32" width="26" style="33" customWidth="1"/>
    <col min="33" max="33" width="23.28515625" style="33" customWidth="1"/>
    <col min="34" max="34" width="18.85546875" style="33" customWidth="1"/>
    <col min="35" max="16384" width="8.7109375" style="33"/>
  </cols>
  <sheetData>
    <row r="1" spans="1:34" ht="27" customHeight="1">
      <c r="A1" s="174"/>
      <c r="B1" s="174"/>
    </row>
    <row r="2" spans="1:34">
      <c r="G2" s="152" t="s">
        <v>380</v>
      </c>
      <c r="O2" s="151" t="s">
        <v>381</v>
      </c>
      <c r="T2" s="150" t="s">
        <v>382</v>
      </c>
      <c r="X2" s="150" t="s">
        <v>383</v>
      </c>
      <c r="AD2" s="150" t="s">
        <v>384</v>
      </c>
      <c r="AH2" s="150" t="s">
        <v>385</v>
      </c>
    </row>
    <row r="3" spans="1:34" ht="29.25" customHeight="1">
      <c r="A3" s="175" t="s">
        <v>386</v>
      </c>
      <c r="B3" s="170"/>
      <c r="C3" s="170"/>
      <c r="D3" s="170"/>
      <c r="E3" s="170"/>
      <c r="F3" s="170"/>
      <c r="G3" s="170"/>
      <c r="H3" s="175" t="s">
        <v>386</v>
      </c>
      <c r="I3" s="170"/>
      <c r="J3" s="170"/>
      <c r="K3" s="170"/>
      <c r="L3" s="170"/>
      <c r="M3" s="170"/>
      <c r="N3" s="170"/>
      <c r="O3" s="170"/>
      <c r="P3" s="175" t="s">
        <v>386</v>
      </c>
      <c r="Q3" s="170"/>
      <c r="R3" s="170"/>
      <c r="S3" s="170"/>
      <c r="T3" s="170"/>
      <c r="U3" s="175" t="s">
        <v>386</v>
      </c>
      <c r="V3" s="170"/>
      <c r="W3" s="170"/>
      <c r="X3" s="170"/>
      <c r="Y3" s="175" t="s">
        <v>386</v>
      </c>
      <c r="Z3" s="170"/>
      <c r="AA3" s="170"/>
      <c r="AB3" s="170"/>
      <c r="AC3" s="170"/>
      <c r="AD3" s="170"/>
      <c r="AE3" s="175" t="s">
        <v>386</v>
      </c>
      <c r="AF3" s="170"/>
      <c r="AG3" s="170"/>
      <c r="AH3" s="170"/>
    </row>
    <row r="4" spans="1:34" s="116" customFormat="1" ht="44.25" customHeight="1">
      <c r="A4" s="177" t="s">
        <v>387</v>
      </c>
      <c r="B4" s="177"/>
      <c r="C4" s="177"/>
      <c r="D4" s="177"/>
      <c r="E4" s="177"/>
      <c r="F4" s="171" t="s">
        <v>388</v>
      </c>
      <c r="G4" s="171"/>
      <c r="H4" s="178" t="s">
        <v>389</v>
      </c>
      <c r="I4" s="178"/>
      <c r="J4" s="178"/>
      <c r="K4" s="178"/>
      <c r="L4" s="178"/>
      <c r="M4" s="168" t="s">
        <v>390</v>
      </c>
      <c r="N4" s="168"/>
      <c r="O4" s="168"/>
      <c r="P4" s="172" t="s">
        <v>391</v>
      </c>
      <c r="Q4" s="172"/>
      <c r="R4" s="172"/>
      <c r="S4" s="176" t="s">
        <v>392</v>
      </c>
      <c r="T4" s="170"/>
      <c r="U4" s="176" t="s">
        <v>392</v>
      </c>
      <c r="V4" s="170"/>
      <c r="W4" s="170"/>
      <c r="X4" s="170"/>
      <c r="Y4" s="176" t="s">
        <v>392</v>
      </c>
      <c r="Z4" s="170"/>
      <c r="AA4" s="170"/>
      <c r="AB4" s="170"/>
      <c r="AC4" s="170"/>
      <c r="AD4" s="170"/>
      <c r="AE4" s="176" t="s">
        <v>392</v>
      </c>
      <c r="AF4" s="170"/>
      <c r="AG4" s="161" t="s">
        <v>393</v>
      </c>
      <c r="AH4" s="161" t="s">
        <v>394</v>
      </c>
    </row>
    <row r="5" spans="1:34" s="117" customFormat="1" ht="35.25" customHeight="1">
      <c r="A5" s="166" t="s">
        <v>395</v>
      </c>
      <c r="B5" s="166" t="s">
        <v>396</v>
      </c>
      <c r="C5" s="166" t="s">
        <v>397</v>
      </c>
      <c r="D5" s="166" t="s">
        <v>398</v>
      </c>
      <c r="E5" s="166" t="s">
        <v>399</v>
      </c>
      <c r="F5" s="162" t="s">
        <v>400</v>
      </c>
      <c r="G5" s="162" t="s">
        <v>401</v>
      </c>
      <c r="H5" s="160" t="s">
        <v>402</v>
      </c>
      <c r="I5" s="160" t="s">
        <v>403</v>
      </c>
      <c r="J5" s="160" t="s">
        <v>404</v>
      </c>
      <c r="K5" s="160" t="s">
        <v>405</v>
      </c>
      <c r="L5" s="160"/>
      <c r="M5" s="164" t="s">
        <v>406</v>
      </c>
      <c r="N5" s="163" t="s">
        <v>407</v>
      </c>
      <c r="O5" s="163"/>
      <c r="P5" s="172"/>
      <c r="Q5" s="172"/>
      <c r="R5" s="172"/>
      <c r="S5" s="173" t="s">
        <v>408</v>
      </c>
      <c r="T5" s="173"/>
      <c r="U5" s="169" t="s">
        <v>409</v>
      </c>
      <c r="V5" s="170"/>
      <c r="W5" s="170"/>
      <c r="X5" s="170"/>
      <c r="Y5" s="169" t="s">
        <v>409</v>
      </c>
      <c r="Z5" s="170"/>
      <c r="AA5" s="170"/>
      <c r="AB5" s="170"/>
      <c r="AC5" s="170"/>
      <c r="AD5" s="170"/>
      <c r="AE5" s="169" t="s">
        <v>409</v>
      </c>
      <c r="AF5" s="170"/>
      <c r="AG5" s="161"/>
      <c r="AH5" s="161"/>
    </row>
    <row r="6" spans="1:34" s="117" customFormat="1" ht="33" customHeight="1">
      <c r="A6" s="166"/>
      <c r="B6" s="166"/>
      <c r="C6" s="166"/>
      <c r="D6" s="166"/>
      <c r="E6" s="166"/>
      <c r="F6" s="162"/>
      <c r="G6" s="162"/>
      <c r="H6" s="160"/>
      <c r="I6" s="160"/>
      <c r="J6" s="160"/>
      <c r="K6" s="160" t="s">
        <v>410</v>
      </c>
      <c r="L6" s="165" t="s">
        <v>409</v>
      </c>
      <c r="M6" s="164"/>
      <c r="N6" s="163"/>
      <c r="O6" s="163"/>
      <c r="P6" s="166" t="s">
        <v>411</v>
      </c>
      <c r="Q6" s="166" t="s">
        <v>412</v>
      </c>
      <c r="R6" s="166" t="s">
        <v>413</v>
      </c>
      <c r="S6" s="167" t="s">
        <v>414</v>
      </c>
      <c r="T6" s="167" t="s">
        <v>415</v>
      </c>
      <c r="U6" s="163" t="s">
        <v>416</v>
      </c>
      <c r="V6" s="163"/>
      <c r="W6" s="163" t="s">
        <v>417</v>
      </c>
      <c r="X6" s="163"/>
      <c r="Y6" s="163" t="s">
        <v>418</v>
      </c>
      <c r="Z6" s="163"/>
      <c r="AA6" s="163"/>
      <c r="AB6" s="163"/>
      <c r="AC6" s="163"/>
      <c r="AD6" s="163"/>
      <c r="AE6" s="163" t="s">
        <v>419</v>
      </c>
      <c r="AF6" s="163"/>
      <c r="AG6" s="161"/>
      <c r="AH6" s="161"/>
    </row>
    <row r="7" spans="1:34" s="117" customFormat="1" ht="18.75" customHeight="1">
      <c r="A7" s="166"/>
      <c r="B7" s="166"/>
      <c r="C7" s="166"/>
      <c r="D7" s="166"/>
      <c r="E7" s="166"/>
      <c r="F7" s="162"/>
      <c r="G7" s="162"/>
      <c r="H7" s="160"/>
      <c r="I7" s="160"/>
      <c r="J7" s="160"/>
      <c r="K7" s="160"/>
      <c r="L7" s="165"/>
      <c r="M7" s="164"/>
      <c r="N7" s="163"/>
      <c r="O7" s="163"/>
      <c r="P7" s="166"/>
      <c r="Q7" s="166"/>
      <c r="R7" s="166"/>
      <c r="S7" s="167"/>
      <c r="T7" s="167"/>
      <c r="U7" s="163" t="s">
        <v>420</v>
      </c>
      <c r="V7" s="163" t="s">
        <v>415</v>
      </c>
      <c r="W7" s="163" t="s">
        <v>420</v>
      </c>
      <c r="X7" s="163" t="s">
        <v>415</v>
      </c>
      <c r="Y7" s="163" t="s">
        <v>420</v>
      </c>
      <c r="Z7" s="163"/>
      <c r="AA7" s="163"/>
      <c r="AB7" s="163" t="s">
        <v>415</v>
      </c>
      <c r="AC7" s="163"/>
      <c r="AD7" s="163"/>
      <c r="AE7" s="163" t="s">
        <v>420</v>
      </c>
      <c r="AF7" s="163" t="s">
        <v>415</v>
      </c>
      <c r="AG7" s="161"/>
      <c r="AH7" s="161"/>
    </row>
    <row r="8" spans="1:34" s="117" customFormat="1" ht="46.5" customHeight="1">
      <c r="A8" s="166"/>
      <c r="B8" s="166"/>
      <c r="C8" s="166"/>
      <c r="D8" s="166"/>
      <c r="E8" s="166"/>
      <c r="F8" s="162"/>
      <c r="G8" s="162"/>
      <c r="H8" s="160"/>
      <c r="I8" s="160"/>
      <c r="J8" s="160"/>
      <c r="K8" s="160"/>
      <c r="L8" s="165"/>
      <c r="M8" s="164"/>
      <c r="N8" s="137" t="s">
        <v>421</v>
      </c>
      <c r="O8" s="137" t="s">
        <v>409</v>
      </c>
      <c r="P8" s="166"/>
      <c r="Q8" s="166"/>
      <c r="R8" s="166"/>
      <c r="S8" s="167"/>
      <c r="T8" s="167"/>
      <c r="U8" s="163"/>
      <c r="V8" s="163"/>
      <c r="W8" s="163"/>
      <c r="X8" s="163"/>
      <c r="Y8" s="137" t="s">
        <v>422</v>
      </c>
      <c r="Z8" s="137" t="s">
        <v>423</v>
      </c>
      <c r="AA8" s="137" t="s">
        <v>424</v>
      </c>
      <c r="AB8" s="137" t="s">
        <v>422</v>
      </c>
      <c r="AC8" s="137" t="s">
        <v>423</v>
      </c>
      <c r="AD8" s="137" t="s">
        <v>424</v>
      </c>
      <c r="AE8" s="163"/>
      <c r="AF8" s="163"/>
      <c r="AG8" s="161"/>
      <c r="AH8" s="161"/>
    </row>
    <row r="9" spans="1:34" s="121" customFormat="1" ht="45.75" customHeight="1">
      <c r="A9" s="120">
        <v>1157</v>
      </c>
      <c r="B9" s="120" t="s">
        <v>425</v>
      </c>
      <c r="C9" s="120" t="s">
        <v>426</v>
      </c>
      <c r="D9" s="120" t="s">
        <v>427</v>
      </c>
      <c r="E9" s="129">
        <v>45444</v>
      </c>
      <c r="F9" s="120" t="s">
        <v>428</v>
      </c>
      <c r="G9" s="120" t="s">
        <v>429</v>
      </c>
      <c r="H9" s="120">
        <v>3</v>
      </c>
      <c r="I9" s="120" t="s">
        <v>430</v>
      </c>
      <c r="J9" s="120" t="s">
        <v>431</v>
      </c>
      <c r="K9" s="120">
        <v>6</v>
      </c>
      <c r="L9" s="130">
        <v>6</v>
      </c>
      <c r="M9" s="120" t="s">
        <v>432</v>
      </c>
      <c r="N9" s="122"/>
      <c r="O9" s="122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38" t="s">
        <v>433</v>
      </c>
    </row>
    <row r="10" spans="1:34" s="134" customFormat="1" ht="56.25" customHeight="1">
      <c r="A10" s="131">
        <v>1157</v>
      </c>
      <c r="B10" s="131" t="s">
        <v>425</v>
      </c>
      <c r="C10" s="131" t="s">
        <v>426</v>
      </c>
      <c r="D10" s="131" t="s">
        <v>434</v>
      </c>
      <c r="E10" s="132">
        <v>45627</v>
      </c>
      <c r="F10" s="131" t="s">
        <v>428</v>
      </c>
      <c r="G10" s="131" t="s">
        <v>429</v>
      </c>
      <c r="H10" s="131">
        <v>3</v>
      </c>
      <c r="I10" s="131" t="s">
        <v>430</v>
      </c>
      <c r="J10" s="131" t="s">
        <v>431</v>
      </c>
      <c r="K10" s="131">
        <v>6</v>
      </c>
      <c r="L10" s="133">
        <v>6</v>
      </c>
      <c r="M10" s="131"/>
      <c r="N10" s="135">
        <v>45339</v>
      </c>
      <c r="O10" s="135">
        <v>45339</v>
      </c>
      <c r="P10" s="131"/>
      <c r="Q10" s="131"/>
      <c r="R10" s="131"/>
      <c r="S10" s="139"/>
      <c r="T10" s="139"/>
      <c r="U10" s="131"/>
      <c r="V10" s="131"/>
      <c r="W10" s="131"/>
      <c r="X10" s="131"/>
      <c r="Y10" s="131"/>
      <c r="Z10" s="131"/>
      <c r="AA10" s="131"/>
      <c r="AB10" s="131"/>
      <c r="AC10" s="131"/>
      <c r="AD10" s="131"/>
      <c r="AE10" s="131"/>
      <c r="AF10" s="131"/>
      <c r="AG10" s="131"/>
      <c r="AH10" s="139"/>
    </row>
    <row r="11" spans="1:34" s="134" customFormat="1" ht="30.95">
      <c r="A11" s="131">
        <v>1157</v>
      </c>
      <c r="B11" s="131" t="s">
        <v>425</v>
      </c>
      <c r="C11" s="131" t="s">
        <v>426</v>
      </c>
      <c r="D11" s="131" t="s">
        <v>435</v>
      </c>
      <c r="E11" s="132">
        <v>45809</v>
      </c>
      <c r="F11" s="131" t="s">
        <v>428</v>
      </c>
      <c r="G11" s="131" t="s">
        <v>429</v>
      </c>
      <c r="H11" s="131">
        <v>3</v>
      </c>
      <c r="I11" s="131" t="s">
        <v>430</v>
      </c>
      <c r="J11" s="131" t="s">
        <v>431</v>
      </c>
      <c r="K11" s="131">
        <v>6</v>
      </c>
      <c r="L11" s="133">
        <v>6</v>
      </c>
      <c r="M11" s="131"/>
      <c r="N11" s="135">
        <v>45521</v>
      </c>
      <c r="O11" s="135">
        <v>45521</v>
      </c>
      <c r="P11" s="131"/>
      <c r="Q11" s="131"/>
      <c r="R11" s="131"/>
      <c r="S11" s="139"/>
      <c r="T11" s="139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9"/>
    </row>
    <row r="12" spans="1:34" s="119" customFormat="1" ht="46.5">
      <c r="A12" s="127">
        <v>1111</v>
      </c>
      <c r="B12" s="127" t="s">
        <v>436</v>
      </c>
      <c r="C12" s="127" t="s">
        <v>437</v>
      </c>
      <c r="D12" s="127" t="s">
        <v>438</v>
      </c>
      <c r="E12" s="128">
        <v>45292</v>
      </c>
      <c r="F12" s="127" t="s">
        <v>439</v>
      </c>
      <c r="G12" s="128" t="s">
        <v>429</v>
      </c>
      <c r="H12" s="127">
        <v>3</v>
      </c>
      <c r="I12" s="127" t="s">
        <v>440</v>
      </c>
      <c r="J12" s="127" t="s">
        <v>440</v>
      </c>
      <c r="K12" s="127">
        <v>3</v>
      </c>
      <c r="L12" s="127">
        <v>6</v>
      </c>
      <c r="M12" s="140" t="s">
        <v>432</v>
      </c>
      <c r="N12" s="125"/>
      <c r="O12" s="125"/>
      <c r="P12" s="126"/>
      <c r="Q12" s="126"/>
      <c r="R12" s="126"/>
      <c r="S12" s="126"/>
      <c r="T12" s="126"/>
      <c r="U12" s="126"/>
      <c r="V12" s="126"/>
      <c r="W12" s="126"/>
      <c r="X12" s="126"/>
      <c r="Y12" s="126"/>
      <c r="Z12" s="126"/>
      <c r="AA12" s="126"/>
      <c r="AB12" s="126"/>
      <c r="AC12" s="126"/>
      <c r="AD12" s="126"/>
      <c r="AE12" s="126"/>
      <c r="AF12" s="126"/>
      <c r="AG12" s="118"/>
      <c r="AH12" s="138" t="s">
        <v>433</v>
      </c>
    </row>
    <row r="13" spans="1:34" s="119" customFormat="1" ht="53.25" customHeight="1">
      <c r="A13" s="131">
        <v>1111</v>
      </c>
      <c r="B13" s="131" t="s">
        <v>436</v>
      </c>
      <c r="C13" s="131" t="s">
        <v>437</v>
      </c>
      <c r="D13" s="131" t="s">
        <v>441</v>
      </c>
      <c r="E13" s="132">
        <v>45444</v>
      </c>
      <c r="F13" s="131" t="s">
        <v>439</v>
      </c>
      <c r="G13" s="132" t="s">
        <v>429</v>
      </c>
      <c r="H13" s="131">
        <v>3</v>
      </c>
      <c r="I13" s="131" t="s">
        <v>440</v>
      </c>
      <c r="J13" s="131" t="s">
        <v>440</v>
      </c>
      <c r="K13" s="131">
        <v>3</v>
      </c>
      <c r="L13" s="131">
        <v>6</v>
      </c>
      <c r="M13" s="140"/>
      <c r="N13" s="141">
        <v>45247</v>
      </c>
      <c r="O13" s="141">
        <v>45339</v>
      </c>
      <c r="P13" s="126"/>
      <c r="Q13" s="126"/>
      <c r="R13" s="126"/>
      <c r="S13" s="123"/>
      <c r="T13" s="124"/>
      <c r="U13" s="126"/>
      <c r="V13" s="126"/>
      <c r="W13" s="126"/>
      <c r="X13" s="126"/>
      <c r="Y13" s="126"/>
      <c r="Z13" s="126"/>
      <c r="AA13" s="126"/>
      <c r="AB13" s="126"/>
      <c r="AC13" s="126"/>
      <c r="AD13" s="126"/>
      <c r="AE13" s="126"/>
      <c r="AF13" s="126"/>
      <c r="AG13" s="118"/>
      <c r="AH13" s="118"/>
    </row>
    <row r="14" spans="1:34" ht="56.25" customHeight="1">
      <c r="A14" s="131">
        <v>1111</v>
      </c>
      <c r="B14" s="131" t="s">
        <v>436</v>
      </c>
      <c r="C14" s="131" t="s">
        <v>437</v>
      </c>
      <c r="D14" s="131" t="s">
        <v>442</v>
      </c>
      <c r="E14" s="132">
        <v>45839</v>
      </c>
      <c r="F14" s="131" t="s">
        <v>439</v>
      </c>
      <c r="G14" s="132" t="s">
        <v>429</v>
      </c>
      <c r="H14" s="131">
        <v>3</v>
      </c>
      <c r="I14" s="131" t="s">
        <v>440</v>
      </c>
      <c r="J14" s="131" t="s">
        <v>440</v>
      </c>
      <c r="K14" s="131">
        <v>3</v>
      </c>
      <c r="L14" s="131">
        <v>6</v>
      </c>
      <c r="M14" s="136"/>
      <c r="N14" s="141">
        <v>45339</v>
      </c>
      <c r="O14" s="141">
        <v>45521</v>
      </c>
      <c r="P14" s="136"/>
      <c r="Q14" s="136"/>
      <c r="R14" s="136"/>
      <c r="S14" s="136"/>
      <c r="T14" s="136"/>
      <c r="U14" s="136"/>
      <c r="V14" s="136"/>
      <c r="W14" s="136"/>
      <c r="X14" s="136"/>
      <c r="Y14" s="136"/>
      <c r="Z14" s="136"/>
      <c r="AA14" s="136"/>
      <c r="AB14" s="136"/>
      <c r="AC14" s="136"/>
      <c r="AD14" s="136"/>
      <c r="AE14" s="136"/>
      <c r="AF14" s="136"/>
      <c r="AG14" s="136"/>
      <c r="AH14" s="136"/>
    </row>
    <row r="15" spans="1:34" s="1" customFormat="1" ht="21" customHeight="1">
      <c r="A15" s="159" t="s">
        <v>443</v>
      </c>
      <c r="B15" s="159"/>
      <c r="C15" s="159"/>
      <c r="D15" s="159"/>
      <c r="E15" s="159"/>
      <c r="F15" s="159"/>
      <c r="G15" s="159"/>
      <c r="H15" s="149"/>
      <c r="I15" s="149"/>
      <c r="J15" s="149"/>
      <c r="K15" s="149"/>
    </row>
    <row r="16" spans="1:34" s="1" customFormat="1" ht="25.5" customHeight="1">
      <c r="A16" s="179" t="s">
        <v>444</v>
      </c>
      <c r="B16" s="180"/>
      <c r="C16" s="181"/>
      <c r="D16" s="181"/>
      <c r="E16" s="181"/>
      <c r="F16" s="181"/>
      <c r="G16" s="181"/>
      <c r="H16" s="149"/>
      <c r="I16" s="149"/>
      <c r="J16" s="149"/>
      <c r="K16" s="149"/>
    </row>
    <row r="17" spans="1:7" ht="24" customHeight="1">
      <c r="A17" s="185" t="s">
        <v>445</v>
      </c>
      <c r="B17" s="182" t="s">
        <v>446</v>
      </c>
      <c r="C17" s="183"/>
      <c r="D17" s="183"/>
      <c r="E17" s="183"/>
      <c r="F17" s="183"/>
      <c r="G17" s="183"/>
    </row>
    <row r="18" spans="1:7" ht="23.25" customHeight="1">
      <c r="A18" s="185"/>
      <c r="B18" s="184" t="s">
        <v>447</v>
      </c>
      <c r="C18" s="183"/>
      <c r="D18" s="183"/>
      <c r="E18" s="183"/>
      <c r="F18" s="183"/>
      <c r="G18" s="183"/>
    </row>
    <row r="19" spans="1:7" ht="18" customHeight="1">
      <c r="A19" s="185"/>
      <c r="B19" s="182" t="s">
        <v>448</v>
      </c>
      <c r="C19" s="183"/>
      <c r="D19" s="183"/>
      <c r="E19" s="183"/>
      <c r="F19" s="183"/>
      <c r="G19" s="183"/>
    </row>
    <row r="20" spans="1:7" ht="25.5" customHeight="1">
      <c r="A20" s="185" t="s">
        <v>449</v>
      </c>
      <c r="B20" s="184" t="s">
        <v>450</v>
      </c>
      <c r="C20" s="184"/>
      <c r="D20" s="184"/>
      <c r="E20" s="184"/>
      <c r="F20" s="184"/>
      <c r="G20" s="184"/>
    </row>
    <row r="21" spans="1:7" ht="15.75" customHeight="1">
      <c r="A21" s="185"/>
      <c r="B21" s="182" t="s">
        <v>451</v>
      </c>
      <c r="C21" s="182"/>
      <c r="D21" s="182"/>
      <c r="E21" s="182"/>
      <c r="F21" s="182"/>
      <c r="G21" s="182"/>
    </row>
    <row r="22" spans="1:7" ht="20.25" customHeight="1">
      <c r="A22" s="185"/>
      <c r="B22" s="184" t="s">
        <v>452</v>
      </c>
      <c r="C22" s="184"/>
      <c r="D22" s="184"/>
      <c r="E22" s="184"/>
      <c r="F22" s="184"/>
      <c r="G22" s="184"/>
    </row>
    <row r="23" spans="1:7" ht="28.5" customHeight="1">
      <c r="A23" s="185" t="s">
        <v>453</v>
      </c>
      <c r="B23" s="182" t="s">
        <v>454</v>
      </c>
      <c r="C23" s="182"/>
      <c r="D23" s="182"/>
      <c r="E23" s="182"/>
      <c r="F23" s="182"/>
      <c r="G23" s="182"/>
    </row>
    <row r="24" spans="1:7" ht="16.5" customHeight="1">
      <c r="A24" s="185"/>
      <c r="B24" s="184" t="s">
        <v>455</v>
      </c>
      <c r="C24" s="184"/>
      <c r="D24" s="184"/>
      <c r="E24" s="184"/>
      <c r="F24" s="184"/>
      <c r="G24" s="184"/>
    </row>
    <row r="25" spans="1:7" ht="20.25" customHeight="1">
      <c r="A25" s="185"/>
      <c r="B25" s="182" t="s">
        <v>452</v>
      </c>
      <c r="C25" s="182"/>
      <c r="D25" s="182"/>
      <c r="E25" s="182"/>
      <c r="F25" s="182"/>
      <c r="G25" s="182"/>
    </row>
  </sheetData>
  <mergeCells count="68">
    <mergeCell ref="B23:G23"/>
    <mergeCell ref="B24:G24"/>
    <mergeCell ref="B25:G25"/>
    <mergeCell ref="A23:A25"/>
    <mergeCell ref="A20:A22"/>
    <mergeCell ref="B20:G20"/>
    <mergeCell ref="B21:G21"/>
    <mergeCell ref="B22:G22"/>
    <mergeCell ref="A16:G16"/>
    <mergeCell ref="B17:G17"/>
    <mergeCell ref="B18:G18"/>
    <mergeCell ref="B19:G19"/>
    <mergeCell ref="A17:A19"/>
    <mergeCell ref="A1:B1"/>
    <mergeCell ref="AE3:AH3"/>
    <mergeCell ref="S4:T4"/>
    <mergeCell ref="U4:X4"/>
    <mergeCell ref="Y4:AD4"/>
    <mergeCell ref="AE4:AF4"/>
    <mergeCell ref="A3:G3"/>
    <mergeCell ref="H3:O3"/>
    <mergeCell ref="P3:T3"/>
    <mergeCell ref="U3:X3"/>
    <mergeCell ref="Y3:AD3"/>
    <mergeCell ref="A4:E4"/>
    <mergeCell ref="H4:L4"/>
    <mergeCell ref="AG4:AG8"/>
    <mergeCell ref="C5:C8"/>
    <mergeCell ref="A5:A8"/>
    <mergeCell ref="J5:J8"/>
    <mergeCell ref="Y5:AD5"/>
    <mergeCell ref="B5:B8"/>
    <mergeCell ref="D5:D8"/>
    <mergeCell ref="E5:E8"/>
    <mergeCell ref="H5:H8"/>
    <mergeCell ref="I5:I8"/>
    <mergeCell ref="AE7:AE8"/>
    <mergeCell ref="AF7:AF8"/>
    <mergeCell ref="AB7:AD7"/>
    <mergeCell ref="AE5:AF5"/>
    <mergeCell ref="F4:G4"/>
    <mergeCell ref="Y7:AA7"/>
    <mergeCell ref="P4:R5"/>
    <mergeCell ref="Q6:Q8"/>
    <mergeCell ref="S5:T5"/>
    <mergeCell ref="W7:W8"/>
    <mergeCell ref="X7:X8"/>
    <mergeCell ref="Y6:AD6"/>
    <mergeCell ref="K6:K8"/>
    <mergeCell ref="W6:X6"/>
    <mergeCell ref="U7:U8"/>
    <mergeCell ref="R6:R8"/>
    <mergeCell ref="A15:G15"/>
    <mergeCell ref="K5:L5"/>
    <mergeCell ref="AH4:AH8"/>
    <mergeCell ref="F5:F8"/>
    <mergeCell ref="G5:G8"/>
    <mergeCell ref="N5:O7"/>
    <mergeCell ref="M5:M8"/>
    <mergeCell ref="V7:V8"/>
    <mergeCell ref="L6:L8"/>
    <mergeCell ref="P6:P8"/>
    <mergeCell ref="S6:S8"/>
    <mergeCell ref="T6:T8"/>
    <mergeCell ref="U6:V6"/>
    <mergeCell ref="M4:O4"/>
    <mergeCell ref="U5:X5"/>
    <mergeCell ref="AE6:AF6"/>
  </mergeCells>
  <phoneticPr fontId="9" type="noConversion"/>
  <pageMargins left="0.25" right="0.25" top="0.75" bottom="0.75" header="0.3" footer="0.3"/>
  <pageSetup paperSize="9" scale="90" orientation="landscape" r:id="rId1"/>
  <rowBreaks count="2" manualBreakCount="2">
    <brk id="15" max="16383" man="1"/>
    <brk id="16" max="16383" man="1"/>
  </rowBreaks>
  <colBreaks count="5" manualBreakCount="5">
    <brk id="7" max="1048575" man="1"/>
    <brk id="15" max="33" man="1"/>
    <brk id="20" max="1048575" man="1"/>
    <brk id="24" max="1048575" man="1"/>
    <brk id="30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1B840-6C26-4EB9-8932-876C3E21D85D}">
  <dimension ref="B3:H12"/>
  <sheetViews>
    <sheetView topLeftCell="A2" workbookViewId="0">
      <selection activeCell="D22" sqref="D22"/>
    </sheetView>
  </sheetViews>
  <sheetFormatPr defaultRowHeight="14.45"/>
  <cols>
    <col min="2" max="2" width="8.42578125" customWidth="1"/>
    <col min="3" max="3" width="84.28515625" customWidth="1"/>
  </cols>
  <sheetData>
    <row r="3" spans="2:8" ht="21.75" customHeight="1">
      <c r="B3" s="186" t="s">
        <v>444</v>
      </c>
      <c r="C3" s="186"/>
      <c r="D3" s="187"/>
      <c r="E3" s="187"/>
      <c r="F3" s="187"/>
      <c r="G3" s="187"/>
      <c r="H3" s="187"/>
    </row>
    <row r="4" spans="2:8">
      <c r="B4" s="185" t="s">
        <v>445</v>
      </c>
      <c r="C4" s="182" t="s">
        <v>446</v>
      </c>
      <c r="D4" s="183"/>
      <c r="E4" s="183"/>
      <c r="F4" s="183"/>
      <c r="G4" s="183"/>
      <c r="H4" s="183"/>
    </row>
    <row r="5" spans="2:8">
      <c r="B5" s="185"/>
      <c r="C5" s="184" t="s">
        <v>447</v>
      </c>
      <c r="D5" s="183"/>
      <c r="E5" s="183"/>
      <c r="F5" s="183"/>
      <c r="G5" s="183"/>
      <c r="H5" s="183"/>
    </row>
    <row r="6" spans="2:8">
      <c r="B6" s="185"/>
      <c r="C6" s="182" t="s">
        <v>448</v>
      </c>
      <c r="D6" s="183"/>
      <c r="E6" s="183"/>
      <c r="F6" s="183"/>
      <c r="G6" s="183"/>
      <c r="H6" s="183"/>
    </row>
    <row r="7" spans="2:8" ht="15.75" customHeight="1">
      <c r="B7" s="185" t="s">
        <v>449</v>
      </c>
      <c r="C7" s="184" t="s">
        <v>450</v>
      </c>
      <c r="D7" s="184"/>
      <c r="E7" s="184"/>
      <c r="F7" s="184"/>
      <c r="G7" s="184"/>
      <c r="H7" s="184"/>
    </row>
    <row r="8" spans="2:8">
      <c r="B8" s="185"/>
      <c r="C8" s="182" t="s">
        <v>451</v>
      </c>
      <c r="D8" s="182"/>
      <c r="E8" s="182"/>
      <c r="F8" s="182"/>
      <c r="G8" s="182"/>
      <c r="H8" s="182"/>
    </row>
    <row r="9" spans="2:8">
      <c r="B9" s="185"/>
      <c r="C9" s="184" t="s">
        <v>452</v>
      </c>
      <c r="D9" s="184"/>
      <c r="E9" s="184"/>
      <c r="F9" s="184"/>
      <c r="G9" s="184"/>
      <c r="H9" s="184"/>
    </row>
    <row r="10" spans="2:8" ht="15.75" customHeight="1">
      <c r="B10" s="185" t="s">
        <v>453</v>
      </c>
      <c r="C10" s="182" t="s">
        <v>454</v>
      </c>
      <c r="D10" s="182"/>
      <c r="E10" s="182"/>
      <c r="F10" s="182"/>
      <c r="G10" s="182"/>
      <c r="H10" s="182"/>
    </row>
    <row r="11" spans="2:8">
      <c r="B11" s="185"/>
      <c r="C11" s="184" t="s">
        <v>455</v>
      </c>
      <c r="D11" s="184"/>
      <c r="E11" s="184"/>
      <c r="F11" s="184"/>
      <c r="G11" s="184"/>
      <c r="H11" s="184"/>
    </row>
    <row r="12" spans="2:8">
      <c r="B12" s="185"/>
      <c r="C12" s="182" t="s">
        <v>452</v>
      </c>
      <c r="D12" s="182"/>
      <c r="E12" s="182"/>
      <c r="F12" s="182"/>
      <c r="G12" s="182"/>
      <c r="H12" s="182"/>
    </row>
  </sheetData>
  <mergeCells count="13">
    <mergeCell ref="B4:B6"/>
    <mergeCell ref="B7:B9"/>
    <mergeCell ref="B10:B12"/>
    <mergeCell ref="B3:H3"/>
    <mergeCell ref="C4:H4"/>
    <mergeCell ref="C5:H5"/>
    <mergeCell ref="C6:H6"/>
    <mergeCell ref="C7:H7"/>
    <mergeCell ref="C8:H8"/>
    <mergeCell ref="C9:H9"/>
    <mergeCell ref="C10:H10"/>
    <mergeCell ref="C11:H11"/>
    <mergeCell ref="C12:H12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85ec44e-1bab-4c0b-9df0-6ba128686fc9" xsi:nil="true"/>
    <lcf76f155ced4ddcb4097134ff3c332f xmlns="3d266f02-1ed5-4abd-a55d-78115ba5aeac">
      <Terms xmlns="http://schemas.microsoft.com/office/infopath/2007/PartnerControls"/>
    </lcf76f155ced4ddcb4097134ff3c332f>
    <_Flow_SignoffStatus xmlns="3d266f02-1ed5-4abd-a55d-78115ba5aeac" xsi:nil="true"/>
    <SharedWithUsers xmlns="c2b2df99-efb3-4ceb-a72f-174984b969d1">
      <UserInfo>
        <DisplayName/>
        <AccountId xsi:nil="true"/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A3F0B3374BD2D46A1FEE89EEF40106F" ma:contentTypeVersion="21" ma:contentTypeDescription="Create a new document." ma:contentTypeScope="" ma:versionID="7d3f2380073205c5987801d6d322f5dd">
  <xsd:schema xmlns:xsd="http://www.w3.org/2001/XMLSchema" xmlns:xs="http://www.w3.org/2001/XMLSchema" xmlns:p="http://schemas.microsoft.com/office/2006/metadata/properties" xmlns:ns2="3d266f02-1ed5-4abd-a55d-78115ba5aeac" xmlns:ns3="c2b2df99-efb3-4ceb-a72f-174984b969d1" xmlns:ns4="985ec44e-1bab-4c0b-9df0-6ba128686fc9" targetNamespace="http://schemas.microsoft.com/office/2006/metadata/properties" ma:root="true" ma:fieldsID="c915b0eee2e2f7945700faa4a42e487f" ns2:_="" ns3:_="" ns4:_="">
    <xsd:import namespace="3d266f02-1ed5-4abd-a55d-78115ba5aeac"/>
    <xsd:import namespace="c2b2df99-efb3-4ceb-a72f-174984b969d1"/>
    <xsd:import namespace="985ec44e-1bab-4c0b-9df0-6ba128686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_Flow_SignoffStatus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266f02-1ed5-4abd-a55d-78115ba5aea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78175662-8596-484a-92c7-351d01561e2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24" nillable="true" ma:displayName="Sign-off status" ma:internalName="Sign_x002d_off_x0020_status">
      <xsd:simpleType>
        <xsd:restriction base="dms:Text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b2df99-efb3-4ceb-a72f-174984b969d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5ec44e-1bab-4c0b-9df0-6ba128686fc9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b9aec5f4-c17e-40d2-851f-805526ac4c98}" ma:internalName="TaxCatchAll" ma:showField="CatchAllData" ma:web="c2b2df99-efb3-4ceb-a72f-174984b969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A5E3A9F-3DA2-4E52-B8E0-A109C8509BA6}"/>
</file>

<file path=customXml/itemProps2.xml><?xml version="1.0" encoding="utf-8"?>
<ds:datastoreItem xmlns:ds="http://schemas.openxmlformats.org/officeDocument/2006/customXml" ds:itemID="{073F93D5-C497-42A8-8A40-4F12DCE2BFC3}"/>
</file>

<file path=customXml/itemProps3.xml><?xml version="1.0" encoding="utf-8"?>
<ds:datastoreItem xmlns:ds="http://schemas.openxmlformats.org/officeDocument/2006/customXml" ds:itemID="{A5FA082E-8434-4F8A-93D5-33A7CE45C0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sferreiraribeiro</dc:creator>
  <cp:keywords/>
  <dc:description/>
  <cp:lastModifiedBy>Ioannis Tsikouras</cp:lastModifiedBy>
  <cp:revision/>
  <dcterms:created xsi:type="dcterms:W3CDTF">2016-07-21T14:35:49Z</dcterms:created>
  <dcterms:modified xsi:type="dcterms:W3CDTF">2025-03-25T14:54:43Z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0x0101002A3F0B3374BD2D46A1FEE89EEF40106F</vt:lpwstr>
  </property>
  <property fmtid="{D5CDD505-2E9C-101B-9397-08002B2CF9AE}" pid="3" name="MediaServiceImageTags">
    <vt:lpwstr/>
  </property>
  <property fmtid="{D5CDD505-2E9C-101B-9397-08002B2CF9AE}" pid="4" name="Order">
    <vt:r8>28392300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